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Users\NO3\OneDrive - Ricardo Plc\Desktop\Corporate work\AFF\"/>
    </mc:Choice>
  </mc:AlternateContent>
  <xr:revisionPtr revIDLastSave="0" documentId="8_{F7F1A811-98AA-4477-B275-45EF74B37E9D}" xr6:coauthVersionLast="47" xr6:coauthVersionMax="47" xr10:uidLastSave="{00000000-0000-0000-0000-000000000000}"/>
  <bookViews>
    <workbookView xWindow="-120" yWindow="-120" windowWidth="29040" windowHeight="15840" tabRatio="856" xr2:uid="{00000000-000D-0000-FFFF-FFFF00000000}"/>
  </bookViews>
  <sheets>
    <sheet name="Guidance on cash flow" sheetId="17" r:id="rId1"/>
    <sheet name="Cash flow - Proposed plant" sheetId="21" r:id="rId2"/>
    <sheet name="Cash flow - example" sheetId="20" r:id="rId3"/>
    <sheet name="Component costs" sheetId="22" r:id="rId4"/>
    <sheet name="Lists" sheetId="13" state="hidden" r:id="rId5"/>
  </sheets>
  <externalReferences>
    <externalReference r:id="rId6"/>
    <externalReference r:id="rId7"/>
  </externalReferences>
  <definedNames>
    <definedName name="___thinkcellH0MAAAAAAAAAAAAA7dNG6tch00eipRX895PDVA" hidden="1">#REF!</definedName>
    <definedName name="__1234Graph_A" hidden="1">[1]Depreciation!#REF!</definedName>
    <definedName name="__123Graph_A" hidden="1">[1]Depreciation!#REF!</definedName>
    <definedName name="__123Graph_B" hidden="1">[1]Depreciation!#REF!</definedName>
    <definedName name="__123Graph_C" hidden="1">[1]Depreciation!#REF!</definedName>
    <definedName name="__123Graph_D" hidden="1">[1]Depreciation!#REF!</definedName>
    <definedName name="__123Graph_E" hidden="1">[1]Depreciation!#REF!</definedName>
    <definedName name="__123Graph_F" hidden="1">[1]Depreciation!#REF!</definedName>
    <definedName name="__123Graph_X" hidden="1">[1]Depreciation!#REF!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_Table1_In1" hidden="1">#REF!</definedName>
    <definedName name="_Table1_Out" hidden="1">#REF!</definedName>
    <definedName name="aadsds"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anscount" hidden="1">1</definedName>
    <definedName name="CBWorkbookPriority" hidden="1">-1631513760</definedName>
    <definedName name="HTML1_1" hidden="1">"[FCFF3]Sheet1!$A$1:$L$34"</definedName>
    <definedName name="HTML1_10" hidden="1">""</definedName>
    <definedName name="HTML1_11" hidden="1">1</definedName>
    <definedName name="HTML1_12" hidden="1">"Aswath:Adobe SiteMill™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39343.6573842593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List">Lists!$A$1:$A$2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b_inputLocation" hidden="1">#REF!</definedName>
    <definedName name="No">[2]Lists!$A$1:$A$2</definedName>
    <definedName name="RiskAfterRecalcMacro" hidden="1">"BetweenIterationsMacro"</definedName>
    <definedName name="RiskAfterSimMacro" hidden="1">""</definedName>
    <definedName name="RiskBeforeRecalcMacro" hidden="1">""</definedName>
    <definedName name="RiskBeforeSimMacro" hidden="1">""</definedName>
    <definedName name="RiskCollectDistributionSamples" hidden="1">1</definedName>
    <definedName name="RiskFixedSeed" hidden="1">2009000</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FALSE</definedName>
    <definedName name="UNI_AA_VERSION" hidden="1">"150.2.0"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POST" hidden="1">256</definedName>
    <definedName name="UNI_PRES_PRIOR" hidden="1">2048</definedName>
    <definedName name="UNI_PRES_RECENT" hidden="1">1024</definedName>
    <definedName name="UNI_PRES_STATIC" hidden="1">128</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My._.estimate._.report." hidden="1">{"Equipment",#N/A,FALSE,"A";"Summary",#N/A,FALSE,"B"}</definedName>
    <definedName name="Yes">[2]Lists!$A$1:$A$3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4" i="21" l="1"/>
  <c r="N104" i="21"/>
  <c r="M80" i="21"/>
  <c r="M106" i="21" s="1"/>
  <c r="N80" i="21"/>
  <c r="N106" i="21" s="1"/>
  <c r="BQ18" i="21"/>
  <c r="BQ19" i="21"/>
  <c r="BQ20" i="21"/>
  <c r="BQ21" i="21"/>
  <c r="BQ22" i="21"/>
  <c r="BQ24" i="21"/>
  <c r="BQ28" i="21" s="1"/>
  <c r="BQ67" i="21" s="1"/>
  <c r="BQ25" i="21"/>
  <c r="BQ26" i="21"/>
  <c r="BQ27" i="21"/>
  <c r="BQ30" i="21"/>
  <c r="BQ31" i="21"/>
  <c r="BQ32" i="21"/>
  <c r="BQ33" i="21"/>
  <c r="BQ34" i="21"/>
  <c r="BQ68" i="21" s="1"/>
  <c r="BQ36" i="21"/>
  <c r="BQ40" i="21" s="1"/>
  <c r="BQ69" i="21" s="1"/>
  <c r="BQ37" i="21"/>
  <c r="BQ38" i="21"/>
  <c r="BQ39" i="21"/>
  <c r="BQ42" i="21"/>
  <c r="BQ46" i="21" s="1"/>
  <c r="BQ70" i="21" s="1"/>
  <c r="BQ43" i="21"/>
  <c r="BQ44" i="21"/>
  <c r="BQ45" i="21"/>
  <c r="BQ56" i="21"/>
  <c r="BQ57" i="21"/>
  <c r="BQ58" i="21"/>
  <c r="BQ59" i="21"/>
  <c r="BQ88" i="21" s="1"/>
  <c r="BQ60" i="21"/>
  <c r="BQ61" i="21"/>
  <c r="BQ90" i="21" s="1"/>
  <c r="BQ66" i="21"/>
  <c r="BQ85" i="21"/>
  <c r="BQ94" i="21" s="1"/>
  <c r="BQ86" i="21"/>
  <c r="BQ87" i="21"/>
  <c r="BQ89" i="21"/>
  <c r="BQ106" i="21"/>
  <c r="BQ107" i="21"/>
  <c r="BO18" i="21"/>
  <c r="BP18" i="21" s="1"/>
  <c r="BP22" i="21" s="1"/>
  <c r="BP66" i="21" s="1"/>
  <c r="BO19" i="21"/>
  <c r="BP19" i="21" s="1"/>
  <c r="BO20" i="21"/>
  <c r="BP20" i="21"/>
  <c r="BO21" i="21"/>
  <c r="BO22" i="21" s="1"/>
  <c r="BO66" i="21" s="1"/>
  <c r="BP21" i="21"/>
  <c r="BO24" i="21"/>
  <c r="BP24" i="21" s="1"/>
  <c r="BP28" i="21" s="1"/>
  <c r="BP67" i="21" s="1"/>
  <c r="BO25" i="21"/>
  <c r="BP25" i="21"/>
  <c r="BO26" i="21"/>
  <c r="BO28" i="21" s="1"/>
  <c r="BO67" i="21" s="1"/>
  <c r="BP26" i="21"/>
  <c r="BO27" i="21"/>
  <c r="BP27" i="21" s="1"/>
  <c r="BO30" i="21"/>
  <c r="BP30" i="21"/>
  <c r="BO31" i="21"/>
  <c r="BO34" i="21" s="1"/>
  <c r="BO68" i="21" s="1"/>
  <c r="BP31" i="21"/>
  <c r="BO32" i="21"/>
  <c r="BP32" i="21" s="1"/>
  <c r="BO33" i="21"/>
  <c r="BP33" i="21" s="1"/>
  <c r="BO36" i="21"/>
  <c r="BP36" i="21"/>
  <c r="BO37" i="21"/>
  <c r="BP37" i="21" s="1"/>
  <c r="BO38" i="21"/>
  <c r="BP38" i="21" s="1"/>
  <c r="BO39" i="21"/>
  <c r="BP39" i="21"/>
  <c r="BO40" i="21"/>
  <c r="BO42" i="21"/>
  <c r="BP42" i="21" s="1"/>
  <c r="BP46" i="21" s="1"/>
  <c r="BP70" i="21" s="1"/>
  <c r="BO43" i="21"/>
  <c r="BP43" i="21" s="1"/>
  <c r="BO44" i="21"/>
  <c r="BP44" i="21"/>
  <c r="BO45" i="21"/>
  <c r="BO46" i="21" s="1"/>
  <c r="BO70" i="21" s="1"/>
  <c r="BP45" i="21"/>
  <c r="BO56" i="21"/>
  <c r="BP56" i="21" s="1"/>
  <c r="BP85" i="21" s="1"/>
  <c r="BP94" i="21" s="1"/>
  <c r="BO57" i="21"/>
  <c r="BP57" i="21"/>
  <c r="BO58" i="21"/>
  <c r="BP58" i="21"/>
  <c r="BO59" i="21"/>
  <c r="BP59" i="21" s="1"/>
  <c r="BP88" i="21" s="1"/>
  <c r="BO60" i="21"/>
  <c r="BP60" i="21" s="1"/>
  <c r="BP89" i="21" s="1"/>
  <c r="BO61" i="21"/>
  <c r="BP61" i="21"/>
  <c r="BO69" i="21"/>
  <c r="BO85" i="21"/>
  <c r="BO86" i="21"/>
  <c r="BP86" i="21"/>
  <c r="BO87" i="21"/>
  <c r="BP87" i="21"/>
  <c r="BO88" i="21"/>
  <c r="BO89" i="21"/>
  <c r="BO90" i="21"/>
  <c r="BP90" i="21"/>
  <c r="BO94" i="21"/>
  <c r="BO106" i="21"/>
  <c r="BP106" i="21"/>
  <c r="BO107" i="21"/>
  <c r="BP107" i="21"/>
  <c r="BG106" i="21"/>
  <c r="BH106" i="21"/>
  <c r="BI106" i="21"/>
  <c r="BJ106" i="21"/>
  <c r="BK106" i="21"/>
  <c r="BL106" i="21"/>
  <c r="BM106" i="21"/>
  <c r="BN106" i="21"/>
  <c r="BG107" i="21"/>
  <c r="BH107" i="21"/>
  <c r="BI107" i="21"/>
  <c r="BJ107" i="21"/>
  <c r="BK107" i="21"/>
  <c r="BL107" i="21"/>
  <c r="BM107" i="21"/>
  <c r="BN107" i="21"/>
  <c r="AK106" i="21"/>
  <c r="AL106" i="21"/>
  <c r="AM106" i="21"/>
  <c r="AN106" i="21"/>
  <c r="AO106" i="21"/>
  <c r="AP106" i="21"/>
  <c r="AQ106" i="21"/>
  <c r="AR106" i="21"/>
  <c r="AS106" i="21"/>
  <c r="AT106" i="21"/>
  <c r="AU106" i="21"/>
  <c r="AV106" i="21"/>
  <c r="AW106" i="21"/>
  <c r="AX106" i="21"/>
  <c r="AY106" i="21"/>
  <c r="AZ106" i="21"/>
  <c r="BA106" i="21"/>
  <c r="BB106" i="21"/>
  <c r="BC106" i="21"/>
  <c r="BD106" i="21"/>
  <c r="BE106" i="21"/>
  <c r="BF106" i="21"/>
  <c r="AK107" i="21"/>
  <c r="AL107" i="21"/>
  <c r="AM107" i="21"/>
  <c r="AN107" i="21"/>
  <c r="AO107" i="21"/>
  <c r="AP107" i="21"/>
  <c r="AQ107" i="21"/>
  <c r="AR107" i="21"/>
  <c r="AS107" i="21"/>
  <c r="AT107" i="21"/>
  <c r="AU107" i="21"/>
  <c r="AV107" i="21"/>
  <c r="AW107" i="21"/>
  <c r="AX107" i="21"/>
  <c r="AY107" i="21"/>
  <c r="AZ107" i="21"/>
  <c r="BA107" i="21"/>
  <c r="BB107" i="21"/>
  <c r="BC107" i="21"/>
  <c r="BD107" i="21"/>
  <c r="BE107" i="21"/>
  <c r="BF107" i="21"/>
  <c r="O106" i="21"/>
  <c r="P106" i="21"/>
  <c r="Q106" i="21"/>
  <c r="R106" i="21"/>
  <c r="S106" i="21"/>
  <c r="T106" i="21"/>
  <c r="U106" i="21"/>
  <c r="V106" i="21"/>
  <c r="W106" i="21"/>
  <c r="X106" i="21"/>
  <c r="Y106" i="21"/>
  <c r="Z106" i="21"/>
  <c r="AA106" i="21"/>
  <c r="AB106" i="21"/>
  <c r="AC106" i="21"/>
  <c r="AD106" i="21"/>
  <c r="AE106" i="21"/>
  <c r="AF106" i="21"/>
  <c r="AG106" i="21"/>
  <c r="AH106" i="21"/>
  <c r="AI106" i="21"/>
  <c r="AJ106" i="21"/>
  <c r="J80" i="21"/>
  <c r="J106" i="21" s="1"/>
  <c r="D41" i="22"/>
  <c r="D35" i="22"/>
  <c r="D29" i="22"/>
  <c r="D23" i="22"/>
  <c r="D17" i="22"/>
  <c r="D43" i="22" s="1"/>
  <c r="BQ72" i="21" l="1"/>
  <c r="BQ98" i="21" s="1"/>
  <c r="BQ109" i="21" s="1"/>
  <c r="BQ113" i="21" s="1"/>
  <c r="BP34" i="21"/>
  <c r="BP68" i="21" s="1"/>
  <c r="BO72" i="21"/>
  <c r="BO98" i="21" s="1"/>
  <c r="BO109" i="21" s="1"/>
  <c r="BO113" i="21" s="1"/>
  <c r="BP40" i="21"/>
  <c r="BP69" i="21" s="1"/>
  <c r="BP72" i="21"/>
  <c r="BP98" i="21" s="1"/>
  <c r="BP109" i="21" s="1"/>
  <c r="BP113" i="21" s="1"/>
  <c r="H49" i="21"/>
  <c r="J19" i="21"/>
  <c r="K19" i="21" s="1"/>
  <c r="L19" i="21" s="1"/>
  <c r="M19" i="21" s="1"/>
  <c r="L93" i="20"/>
  <c r="M93" i="20" s="1"/>
  <c r="N93" i="20" s="1"/>
  <c r="O93" i="20" s="1"/>
  <c r="P93" i="20" s="1"/>
  <c r="Q93" i="20" s="1"/>
  <c r="R93" i="20" s="1"/>
  <c r="S93" i="20" s="1"/>
  <c r="T93" i="20" s="1"/>
  <c r="U93" i="20" s="1"/>
  <c r="V93" i="20" s="1"/>
  <c r="W93" i="20" s="1"/>
  <c r="X93" i="20" s="1"/>
  <c r="Y93" i="20" s="1"/>
  <c r="Z93" i="20" s="1"/>
  <c r="AA93" i="20" s="1"/>
  <c r="AB93" i="20" s="1"/>
  <c r="AC93" i="20" s="1"/>
  <c r="AD93" i="20" s="1"/>
  <c r="AE93" i="20" s="1"/>
  <c r="AF93" i="20" s="1"/>
  <c r="AG93" i="20" s="1"/>
  <c r="AH93" i="20" s="1"/>
  <c r="AI93" i="20" s="1"/>
  <c r="AJ93" i="20" s="1"/>
  <c r="D70" i="21" l="1"/>
  <c r="D69" i="21"/>
  <c r="D68" i="21"/>
  <c r="D67" i="21"/>
  <c r="D66" i="21"/>
  <c r="D90" i="21"/>
  <c r="D89" i="21"/>
  <c r="D88" i="21"/>
  <c r="D87" i="21"/>
  <c r="D86" i="21"/>
  <c r="D85" i="21"/>
  <c r="D86" i="20"/>
  <c r="D87" i="20"/>
  <c r="D88" i="20"/>
  <c r="D89" i="20"/>
  <c r="D90" i="20"/>
  <c r="D85" i="20"/>
  <c r="D67" i="20"/>
  <c r="D68" i="20"/>
  <c r="D69" i="20"/>
  <c r="D70" i="20"/>
  <c r="D66" i="20"/>
  <c r="K107" i="21"/>
  <c r="L107" i="21"/>
  <c r="M107" i="21"/>
  <c r="N107" i="21"/>
  <c r="O107" i="21"/>
  <c r="P107" i="21"/>
  <c r="Q107" i="21"/>
  <c r="R107" i="21"/>
  <c r="S107" i="21"/>
  <c r="T107" i="21"/>
  <c r="U107" i="21"/>
  <c r="V107" i="21"/>
  <c r="W107" i="21"/>
  <c r="X107" i="21"/>
  <c r="Y107" i="21"/>
  <c r="Z107" i="21"/>
  <c r="AA107" i="21"/>
  <c r="AB107" i="21"/>
  <c r="AC107" i="21"/>
  <c r="AD107" i="21"/>
  <c r="AE107" i="21"/>
  <c r="AF107" i="21"/>
  <c r="AG107" i="21"/>
  <c r="AH107" i="21"/>
  <c r="AI107" i="21"/>
  <c r="AJ107" i="21"/>
  <c r="J107" i="21"/>
  <c r="H103" i="21" l="1"/>
  <c r="H102" i="21"/>
  <c r="H101" i="21"/>
  <c r="H103" i="20"/>
  <c r="H102" i="20"/>
  <c r="H101" i="20"/>
  <c r="H79" i="21"/>
  <c r="H78" i="21"/>
  <c r="H77" i="21"/>
  <c r="H76" i="21"/>
  <c r="H75" i="21"/>
  <c r="H79" i="20"/>
  <c r="H78" i="20"/>
  <c r="H77" i="20"/>
  <c r="H76" i="20"/>
  <c r="H75" i="20"/>
  <c r="H111" i="21"/>
  <c r="L104" i="21"/>
  <c r="K104" i="21"/>
  <c r="J104" i="21"/>
  <c r="H93" i="21"/>
  <c r="L80" i="21"/>
  <c r="L106" i="21" s="1"/>
  <c r="K80" i="21"/>
  <c r="K106" i="21" s="1"/>
  <c r="J61" i="21"/>
  <c r="J60" i="21"/>
  <c r="K60" i="21" s="1"/>
  <c r="L60" i="21" s="1"/>
  <c r="J59" i="21"/>
  <c r="J88" i="21" s="1"/>
  <c r="J58" i="21"/>
  <c r="J57" i="21"/>
  <c r="J56" i="21"/>
  <c r="J85" i="21" s="1"/>
  <c r="H53" i="21"/>
  <c r="H52" i="21"/>
  <c r="H51" i="21"/>
  <c r="H50" i="21"/>
  <c r="E46" i="21"/>
  <c r="J45" i="21"/>
  <c r="K45" i="21" s="1"/>
  <c r="L45" i="21" s="1"/>
  <c r="M45" i="21" s="1"/>
  <c r="N45" i="21" s="1"/>
  <c r="O45" i="21" s="1"/>
  <c r="P45" i="21" s="1"/>
  <c r="Q45" i="21" s="1"/>
  <c r="R45" i="21" s="1"/>
  <c r="S45" i="21" s="1"/>
  <c r="T45" i="21" s="1"/>
  <c r="U45" i="21" s="1"/>
  <c r="V45" i="21" s="1"/>
  <c r="W45" i="21" s="1"/>
  <c r="X45" i="21" s="1"/>
  <c r="Y45" i="21" s="1"/>
  <c r="Z45" i="21" s="1"/>
  <c r="AA45" i="21" s="1"/>
  <c r="AB45" i="21" s="1"/>
  <c r="AC45" i="21" s="1"/>
  <c r="AD45" i="21" s="1"/>
  <c r="AE45" i="21" s="1"/>
  <c r="AF45" i="21" s="1"/>
  <c r="AG45" i="21" s="1"/>
  <c r="AH45" i="21" s="1"/>
  <c r="AI45" i="21" s="1"/>
  <c r="AJ45" i="21" s="1"/>
  <c r="AK45" i="21" s="1"/>
  <c r="AL45" i="21" s="1"/>
  <c r="AM45" i="21" s="1"/>
  <c r="AN45" i="21" s="1"/>
  <c r="AO45" i="21" s="1"/>
  <c r="AP45" i="21" s="1"/>
  <c r="AQ45" i="21" s="1"/>
  <c r="AR45" i="21" s="1"/>
  <c r="AS45" i="21" s="1"/>
  <c r="AT45" i="21" s="1"/>
  <c r="AU45" i="21" s="1"/>
  <c r="AV45" i="21" s="1"/>
  <c r="AW45" i="21" s="1"/>
  <c r="AX45" i="21" s="1"/>
  <c r="AY45" i="21" s="1"/>
  <c r="AZ45" i="21" s="1"/>
  <c r="BA45" i="21" s="1"/>
  <c r="BB45" i="21" s="1"/>
  <c r="BC45" i="21" s="1"/>
  <c r="BD45" i="21" s="1"/>
  <c r="BE45" i="21" s="1"/>
  <c r="BF45" i="21" s="1"/>
  <c r="J44" i="21"/>
  <c r="K44" i="21" s="1"/>
  <c r="L44" i="21" s="1"/>
  <c r="M44" i="21" s="1"/>
  <c r="N44" i="21" s="1"/>
  <c r="O44" i="21" s="1"/>
  <c r="P44" i="21" s="1"/>
  <c r="Q44" i="21" s="1"/>
  <c r="R44" i="21" s="1"/>
  <c r="S44" i="21" s="1"/>
  <c r="T44" i="21" s="1"/>
  <c r="U44" i="21" s="1"/>
  <c r="V44" i="21" s="1"/>
  <c r="W44" i="21" s="1"/>
  <c r="X44" i="21" s="1"/>
  <c r="Y44" i="21" s="1"/>
  <c r="Z44" i="21" s="1"/>
  <c r="AA44" i="21" s="1"/>
  <c r="AB44" i="21" s="1"/>
  <c r="AC44" i="21" s="1"/>
  <c r="AD44" i="21" s="1"/>
  <c r="AE44" i="21" s="1"/>
  <c r="AF44" i="21" s="1"/>
  <c r="AG44" i="21" s="1"/>
  <c r="AH44" i="21" s="1"/>
  <c r="AI44" i="21" s="1"/>
  <c r="AJ44" i="21" s="1"/>
  <c r="AK44" i="21" s="1"/>
  <c r="AL44" i="21" s="1"/>
  <c r="AM44" i="21" s="1"/>
  <c r="AN44" i="21" s="1"/>
  <c r="AO44" i="21" s="1"/>
  <c r="AP44" i="21" s="1"/>
  <c r="AQ44" i="21" s="1"/>
  <c r="AR44" i="21" s="1"/>
  <c r="AS44" i="21" s="1"/>
  <c r="AT44" i="21" s="1"/>
  <c r="AU44" i="21" s="1"/>
  <c r="AV44" i="21" s="1"/>
  <c r="AW44" i="21" s="1"/>
  <c r="AX44" i="21" s="1"/>
  <c r="AY44" i="21" s="1"/>
  <c r="AZ44" i="21" s="1"/>
  <c r="BA44" i="21" s="1"/>
  <c r="BB44" i="21" s="1"/>
  <c r="BC44" i="21" s="1"/>
  <c r="BD44" i="21" s="1"/>
  <c r="BE44" i="21" s="1"/>
  <c r="BF44" i="21" s="1"/>
  <c r="J43" i="21"/>
  <c r="K43" i="21" s="1"/>
  <c r="L43" i="21" s="1"/>
  <c r="M43" i="21" s="1"/>
  <c r="N43" i="21" s="1"/>
  <c r="O43" i="21" s="1"/>
  <c r="P43" i="21" s="1"/>
  <c r="Q43" i="21" s="1"/>
  <c r="R43" i="21" s="1"/>
  <c r="S43" i="21" s="1"/>
  <c r="T43" i="21" s="1"/>
  <c r="U43" i="21" s="1"/>
  <c r="V43" i="21" s="1"/>
  <c r="W43" i="21" s="1"/>
  <c r="X43" i="21" s="1"/>
  <c r="Y43" i="21" s="1"/>
  <c r="Z43" i="21" s="1"/>
  <c r="AA43" i="21" s="1"/>
  <c r="AB43" i="21" s="1"/>
  <c r="AC43" i="21" s="1"/>
  <c r="AD43" i="21" s="1"/>
  <c r="AE43" i="21" s="1"/>
  <c r="AF43" i="21" s="1"/>
  <c r="AG43" i="21" s="1"/>
  <c r="AH43" i="21" s="1"/>
  <c r="AI43" i="21" s="1"/>
  <c r="AJ43" i="21" s="1"/>
  <c r="AK43" i="21" s="1"/>
  <c r="AL43" i="21" s="1"/>
  <c r="AM43" i="21" s="1"/>
  <c r="AN43" i="21" s="1"/>
  <c r="AO43" i="21" s="1"/>
  <c r="AP43" i="21" s="1"/>
  <c r="AQ43" i="21" s="1"/>
  <c r="AR43" i="21" s="1"/>
  <c r="AS43" i="21" s="1"/>
  <c r="AT43" i="21" s="1"/>
  <c r="AU43" i="21" s="1"/>
  <c r="AV43" i="21" s="1"/>
  <c r="AW43" i="21" s="1"/>
  <c r="AX43" i="21" s="1"/>
  <c r="AY43" i="21" s="1"/>
  <c r="AZ43" i="21" s="1"/>
  <c r="BA43" i="21" s="1"/>
  <c r="BB43" i="21" s="1"/>
  <c r="BC43" i="21" s="1"/>
  <c r="BD43" i="21" s="1"/>
  <c r="BE43" i="21" s="1"/>
  <c r="BF43" i="21" s="1"/>
  <c r="J42" i="21"/>
  <c r="K42" i="21" s="1"/>
  <c r="L42" i="21" s="1"/>
  <c r="M42" i="21" s="1"/>
  <c r="E40" i="21"/>
  <c r="J39" i="21"/>
  <c r="K39" i="21" s="1"/>
  <c r="L39" i="21" s="1"/>
  <c r="M39" i="21" s="1"/>
  <c r="N39" i="21" s="1"/>
  <c r="O39" i="21" s="1"/>
  <c r="P39" i="21" s="1"/>
  <c r="Q39" i="21" s="1"/>
  <c r="R39" i="21" s="1"/>
  <c r="S39" i="21" s="1"/>
  <c r="T39" i="21" s="1"/>
  <c r="U39" i="21" s="1"/>
  <c r="V39" i="21" s="1"/>
  <c r="W39" i="21" s="1"/>
  <c r="X39" i="21" s="1"/>
  <c r="Y39" i="21" s="1"/>
  <c r="Z39" i="21" s="1"/>
  <c r="AA39" i="21" s="1"/>
  <c r="AB39" i="21" s="1"/>
  <c r="AC39" i="21" s="1"/>
  <c r="AD39" i="21" s="1"/>
  <c r="AE39" i="21" s="1"/>
  <c r="AF39" i="21" s="1"/>
  <c r="AG39" i="21" s="1"/>
  <c r="AH39" i="21" s="1"/>
  <c r="AI39" i="21" s="1"/>
  <c r="AJ39" i="21" s="1"/>
  <c r="AK39" i="21" s="1"/>
  <c r="AL39" i="21" s="1"/>
  <c r="AM39" i="21" s="1"/>
  <c r="AN39" i="21" s="1"/>
  <c r="AO39" i="21" s="1"/>
  <c r="AP39" i="21" s="1"/>
  <c r="AQ39" i="21" s="1"/>
  <c r="AR39" i="21" s="1"/>
  <c r="AS39" i="21" s="1"/>
  <c r="AT39" i="21" s="1"/>
  <c r="AU39" i="21" s="1"/>
  <c r="AV39" i="21" s="1"/>
  <c r="AW39" i="21" s="1"/>
  <c r="AX39" i="21" s="1"/>
  <c r="AY39" i="21" s="1"/>
  <c r="AZ39" i="21" s="1"/>
  <c r="BA39" i="21" s="1"/>
  <c r="BB39" i="21" s="1"/>
  <c r="BC39" i="21" s="1"/>
  <c r="BD39" i="21" s="1"/>
  <c r="BE39" i="21" s="1"/>
  <c r="BF39" i="21" s="1"/>
  <c r="J38" i="21"/>
  <c r="K38" i="21" s="1"/>
  <c r="L38" i="21" s="1"/>
  <c r="M38" i="21" s="1"/>
  <c r="N38" i="21" s="1"/>
  <c r="O38" i="21" s="1"/>
  <c r="P38" i="21" s="1"/>
  <c r="Q38" i="21" s="1"/>
  <c r="R38" i="21" s="1"/>
  <c r="S38" i="21" s="1"/>
  <c r="T38" i="21" s="1"/>
  <c r="U38" i="21" s="1"/>
  <c r="V38" i="21" s="1"/>
  <c r="W38" i="21" s="1"/>
  <c r="X38" i="21" s="1"/>
  <c r="Y38" i="21" s="1"/>
  <c r="Z38" i="21" s="1"/>
  <c r="AA38" i="21" s="1"/>
  <c r="AB38" i="21" s="1"/>
  <c r="AC38" i="21" s="1"/>
  <c r="AD38" i="21" s="1"/>
  <c r="AE38" i="21" s="1"/>
  <c r="AF38" i="21" s="1"/>
  <c r="AG38" i="21" s="1"/>
  <c r="AH38" i="21" s="1"/>
  <c r="AI38" i="21" s="1"/>
  <c r="AJ38" i="21" s="1"/>
  <c r="AK38" i="21" s="1"/>
  <c r="AL38" i="21" s="1"/>
  <c r="AM38" i="21" s="1"/>
  <c r="AN38" i="21" s="1"/>
  <c r="AO38" i="21" s="1"/>
  <c r="AP38" i="21" s="1"/>
  <c r="AQ38" i="21" s="1"/>
  <c r="AR38" i="21" s="1"/>
  <c r="AS38" i="21" s="1"/>
  <c r="AT38" i="21" s="1"/>
  <c r="AU38" i="21" s="1"/>
  <c r="AV38" i="21" s="1"/>
  <c r="AW38" i="21" s="1"/>
  <c r="AX38" i="21" s="1"/>
  <c r="AY38" i="21" s="1"/>
  <c r="AZ38" i="21" s="1"/>
  <c r="BA38" i="21" s="1"/>
  <c r="BB38" i="21" s="1"/>
  <c r="BC38" i="21" s="1"/>
  <c r="BD38" i="21" s="1"/>
  <c r="BE38" i="21" s="1"/>
  <c r="BF38" i="21" s="1"/>
  <c r="J37" i="21"/>
  <c r="K37" i="21" s="1"/>
  <c r="L37" i="21" s="1"/>
  <c r="M37" i="21" s="1"/>
  <c r="N37" i="21" s="1"/>
  <c r="O37" i="21" s="1"/>
  <c r="P37" i="21" s="1"/>
  <c r="Q37" i="21" s="1"/>
  <c r="R37" i="21" s="1"/>
  <c r="S37" i="21" s="1"/>
  <c r="T37" i="21" s="1"/>
  <c r="U37" i="21" s="1"/>
  <c r="V37" i="21" s="1"/>
  <c r="W37" i="21" s="1"/>
  <c r="X37" i="21" s="1"/>
  <c r="Y37" i="21" s="1"/>
  <c r="Z37" i="21" s="1"/>
  <c r="AA37" i="21" s="1"/>
  <c r="AB37" i="21" s="1"/>
  <c r="AC37" i="21" s="1"/>
  <c r="AD37" i="21" s="1"/>
  <c r="AE37" i="21" s="1"/>
  <c r="AF37" i="21" s="1"/>
  <c r="AG37" i="21" s="1"/>
  <c r="AH37" i="21" s="1"/>
  <c r="AI37" i="21" s="1"/>
  <c r="AJ37" i="21" s="1"/>
  <c r="AK37" i="21" s="1"/>
  <c r="AL37" i="21" s="1"/>
  <c r="AM37" i="21" s="1"/>
  <c r="AN37" i="21" s="1"/>
  <c r="AO37" i="21" s="1"/>
  <c r="AP37" i="21" s="1"/>
  <c r="AQ37" i="21" s="1"/>
  <c r="AR37" i="21" s="1"/>
  <c r="AS37" i="21" s="1"/>
  <c r="AT37" i="21" s="1"/>
  <c r="AU37" i="21" s="1"/>
  <c r="AV37" i="21" s="1"/>
  <c r="AW37" i="21" s="1"/>
  <c r="AX37" i="21" s="1"/>
  <c r="AY37" i="21" s="1"/>
  <c r="AZ37" i="21" s="1"/>
  <c r="BA37" i="21" s="1"/>
  <c r="BB37" i="21" s="1"/>
  <c r="BC37" i="21" s="1"/>
  <c r="BD37" i="21" s="1"/>
  <c r="BE37" i="21" s="1"/>
  <c r="BF37" i="21" s="1"/>
  <c r="J36" i="21"/>
  <c r="E34" i="21"/>
  <c r="J33" i="21"/>
  <c r="K33" i="21" s="1"/>
  <c r="L33" i="21" s="1"/>
  <c r="M33" i="21" s="1"/>
  <c r="N33" i="21" s="1"/>
  <c r="O33" i="21" s="1"/>
  <c r="P33" i="21" s="1"/>
  <c r="Q33" i="21" s="1"/>
  <c r="R33" i="21" s="1"/>
  <c r="S33" i="21" s="1"/>
  <c r="T33" i="21" s="1"/>
  <c r="U33" i="21" s="1"/>
  <c r="V33" i="21" s="1"/>
  <c r="W33" i="21" s="1"/>
  <c r="X33" i="21" s="1"/>
  <c r="Y33" i="21" s="1"/>
  <c r="Z33" i="21" s="1"/>
  <c r="AA33" i="21" s="1"/>
  <c r="AB33" i="21" s="1"/>
  <c r="AC33" i="21" s="1"/>
  <c r="AD33" i="21" s="1"/>
  <c r="AE33" i="21" s="1"/>
  <c r="AF33" i="21" s="1"/>
  <c r="AG33" i="21" s="1"/>
  <c r="AH33" i="21" s="1"/>
  <c r="AI33" i="21" s="1"/>
  <c r="AJ33" i="21" s="1"/>
  <c r="AK33" i="21" s="1"/>
  <c r="AL33" i="21" s="1"/>
  <c r="AM33" i="21" s="1"/>
  <c r="AN33" i="21" s="1"/>
  <c r="AO33" i="21" s="1"/>
  <c r="AP33" i="21" s="1"/>
  <c r="AQ33" i="21" s="1"/>
  <c r="AR33" i="21" s="1"/>
  <c r="AS33" i="21" s="1"/>
  <c r="AT33" i="21" s="1"/>
  <c r="AU33" i="21" s="1"/>
  <c r="AV33" i="21" s="1"/>
  <c r="AW33" i="21" s="1"/>
  <c r="AX33" i="21" s="1"/>
  <c r="AY33" i="21" s="1"/>
  <c r="AZ33" i="21" s="1"/>
  <c r="BA33" i="21" s="1"/>
  <c r="BB33" i="21" s="1"/>
  <c r="BC33" i="21" s="1"/>
  <c r="BD33" i="21" s="1"/>
  <c r="BE33" i="21" s="1"/>
  <c r="BF33" i="21" s="1"/>
  <c r="J32" i="21"/>
  <c r="K32" i="21" s="1"/>
  <c r="L32" i="21" s="1"/>
  <c r="M32" i="21" s="1"/>
  <c r="N32" i="21" s="1"/>
  <c r="O32" i="21" s="1"/>
  <c r="P32" i="21" s="1"/>
  <c r="Q32" i="21" s="1"/>
  <c r="R32" i="21" s="1"/>
  <c r="S32" i="21" s="1"/>
  <c r="T32" i="21" s="1"/>
  <c r="U32" i="21" s="1"/>
  <c r="V32" i="21" s="1"/>
  <c r="W32" i="21" s="1"/>
  <c r="X32" i="21" s="1"/>
  <c r="Y32" i="21" s="1"/>
  <c r="Z32" i="21" s="1"/>
  <c r="AA32" i="21" s="1"/>
  <c r="AB32" i="21" s="1"/>
  <c r="AC32" i="21" s="1"/>
  <c r="AD32" i="21" s="1"/>
  <c r="AE32" i="21" s="1"/>
  <c r="AF32" i="21" s="1"/>
  <c r="AG32" i="21" s="1"/>
  <c r="AH32" i="21" s="1"/>
  <c r="AI32" i="21" s="1"/>
  <c r="AJ32" i="21" s="1"/>
  <c r="AK32" i="21" s="1"/>
  <c r="AL32" i="21" s="1"/>
  <c r="AM32" i="21" s="1"/>
  <c r="AN32" i="21" s="1"/>
  <c r="AO32" i="21" s="1"/>
  <c r="AP32" i="21" s="1"/>
  <c r="AQ32" i="21" s="1"/>
  <c r="AR32" i="21" s="1"/>
  <c r="AS32" i="21" s="1"/>
  <c r="AT32" i="21" s="1"/>
  <c r="AU32" i="21" s="1"/>
  <c r="AV32" i="21" s="1"/>
  <c r="AW32" i="21" s="1"/>
  <c r="AX32" i="21" s="1"/>
  <c r="AY32" i="21" s="1"/>
  <c r="AZ32" i="21" s="1"/>
  <c r="BA32" i="21" s="1"/>
  <c r="BB32" i="21" s="1"/>
  <c r="BC32" i="21" s="1"/>
  <c r="BD32" i="21" s="1"/>
  <c r="BE32" i="21" s="1"/>
  <c r="BF32" i="21" s="1"/>
  <c r="J31" i="21"/>
  <c r="K31" i="21" s="1"/>
  <c r="L31" i="21" s="1"/>
  <c r="M31" i="21" s="1"/>
  <c r="N31" i="21" s="1"/>
  <c r="O31" i="21" s="1"/>
  <c r="P31" i="21" s="1"/>
  <c r="Q31" i="21" s="1"/>
  <c r="R31" i="21" s="1"/>
  <c r="S31" i="21" s="1"/>
  <c r="T31" i="21" s="1"/>
  <c r="U31" i="21" s="1"/>
  <c r="V31" i="21" s="1"/>
  <c r="W31" i="21" s="1"/>
  <c r="X31" i="21" s="1"/>
  <c r="Y31" i="21" s="1"/>
  <c r="Z31" i="21" s="1"/>
  <c r="AA31" i="21" s="1"/>
  <c r="AB31" i="21" s="1"/>
  <c r="AC31" i="21" s="1"/>
  <c r="AD31" i="21" s="1"/>
  <c r="AE31" i="21" s="1"/>
  <c r="AF31" i="21" s="1"/>
  <c r="AG31" i="21" s="1"/>
  <c r="AH31" i="21" s="1"/>
  <c r="AI31" i="21" s="1"/>
  <c r="AJ31" i="21" s="1"/>
  <c r="AK31" i="21" s="1"/>
  <c r="AL31" i="21" s="1"/>
  <c r="AM31" i="21" s="1"/>
  <c r="AN31" i="21" s="1"/>
  <c r="AO31" i="21" s="1"/>
  <c r="AP31" i="21" s="1"/>
  <c r="AQ31" i="21" s="1"/>
  <c r="AR31" i="21" s="1"/>
  <c r="AS31" i="21" s="1"/>
  <c r="AT31" i="21" s="1"/>
  <c r="AU31" i="21" s="1"/>
  <c r="AV31" i="21" s="1"/>
  <c r="AW31" i="21" s="1"/>
  <c r="AX31" i="21" s="1"/>
  <c r="AY31" i="21" s="1"/>
  <c r="AZ31" i="21" s="1"/>
  <c r="BA31" i="21" s="1"/>
  <c r="BB31" i="21" s="1"/>
  <c r="BC31" i="21" s="1"/>
  <c r="BD31" i="21" s="1"/>
  <c r="BE31" i="21" s="1"/>
  <c r="BF31" i="21" s="1"/>
  <c r="J30" i="21"/>
  <c r="E28" i="21"/>
  <c r="J27" i="21"/>
  <c r="J26" i="21"/>
  <c r="K26" i="21" s="1"/>
  <c r="L26" i="21" s="1"/>
  <c r="M26" i="21" s="1"/>
  <c r="N26" i="21" s="1"/>
  <c r="O26" i="21" s="1"/>
  <c r="P26" i="21" s="1"/>
  <c r="Q26" i="21" s="1"/>
  <c r="R26" i="21" s="1"/>
  <c r="S26" i="21" s="1"/>
  <c r="T26" i="21" s="1"/>
  <c r="U26" i="21" s="1"/>
  <c r="V26" i="21" s="1"/>
  <c r="W26" i="21" s="1"/>
  <c r="X26" i="21" s="1"/>
  <c r="Y26" i="21" s="1"/>
  <c r="Z26" i="21" s="1"/>
  <c r="AA26" i="21" s="1"/>
  <c r="AB26" i="21" s="1"/>
  <c r="AC26" i="21" s="1"/>
  <c r="AD26" i="21" s="1"/>
  <c r="AE26" i="21" s="1"/>
  <c r="AF26" i="21" s="1"/>
  <c r="AG26" i="21" s="1"/>
  <c r="AH26" i="21" s="1"/>
  <c r="AI26" i="21" s="1"/>
  <c r="AJ26" i="21" s="1"/>
  <c r="AK26" i="21" s="1"/>
  <c r="AL26" i="21" s="1"/>
  <c r="AM26" i="21" s="1"/>
  <c r="AN26" i="21" s="1"/>
  <c r="AO26" i="21" s="1"/>
  <c r="AP26" i="21" s="1"/>
  <c r="AQ26" i="21" s="1"/>
  <c r="AR26" i="21" s="1"/>
  <c r="AS26" i="21" s="1"/>
  <c r="AT26" i="21" s="1"/>
  <c r="AU26" i="21" s="1"/>
  <c r="AV26" i="21" s="1"/>
  <c r="AW26" i="21" s="1"/>
  <c r="AX26" i="21" s="1"/>
  <c r="AY26" i="21" s="1"/>
  <c r="AZ26" i="21" s="1"/>
  <c r="BA26" i="21" s="1"/>
  <c r="BB26" i="21" s="1"/>
  <c r="BC26" i="21" s="1"/>
  <c r="BD26" i="21" s="1"/>
  <c r="BE26" i="21" s="1"/>
  <c r="BF26" i="21" s="1"/>
  <c r="J25" i="21"/>
  <c r="K25" i="21" s="1"/>
  <c r="L25" i="21" s="1"/>
  <c r="M25" i="21" s="1"/>
  <c r="N25" i="21" s="1"/>
  <c r="O25" i="21" s="1"/>
  <c r="P25" i="21" s="1"/>
  <c r="Q25" i="21" s="1"/>
  <c r="R25" i="21" s="1"/>
  <c r="S25" i="21" s="1"/>
  <c r="T25" i="21" s="1"/>
  <c r="U25" i="21" s="1"/>
  <c r="V25" i="21" s="1"/>
  <c r="W25" i="21" s="1"/>
  <c r="X25" i="21" s="1"/>
  <c r="Y25" i="21" s="1"/>
  <c r="Z25" i="21" s="1"/>
  <c r="AA25" i="21" s="1"/>
  <c r="AB25" i="21" s="1"/>
  <c r="AC25" i="21" s="1"/>
  <c r="AD25" i="21" s="1"/>
  <c r="AE25" i="21" s="1"/>
  <c r="AF25" i="21" s="1"/>
  <c r="AG25" i="21" s="1"/>
  <c r="AH25" i="21" s="1"/>
  <c r="AI25" i="21" s="1"/>
  <c r="AJ25" i="21" s="1"/>
  <c r="AK25" i="21" s="1"/>
  <c r="AL25" i="21" s="1"/>
  <c r="AM25" i="21" s="1"/>
  <c r="AN25" i="21" s="1"/>
  <c r="AO25" i="21" s="1"/>
  <c r="AP25" i="21" s="1"/>
  <c r="AQ25" i="21" s="1"/>
  <c r="AR25" i="21" s="1"/>
  <c r="AS25" i="21" s="1"/>
  <c r="AT25" i="21" s="1"/>
  <c r="AU25" i="21" s="1"/>
  <c r="AV25" i="21" s="1"/>
  <c r="AW25" i="21" s="1"/>
  <c r="AX25" i="21" s="1"/>
  <c r="AY25" i="21" s="1"/>
  <c r="AZ25" i="21" s="1"/>
  <c r="BA25" i="21" s="1"/>
  <c r="BB25" i="21" s="1"/>
  <c r="BC25" i="21" s="1"/>
  <c r="BD25" i="21" s="1"/>
  <c r="BE25" i="21" s="1"/>
  <c r="BF25" i="21" s="1"/>
  <c r="J24" i="21"/>
  <c r="K24" i="21" s="1"/>
  <c r="E22" i="21"/>
  <c r="J21" i="21"/>
  <c r="K21" i="21" s="1"/>
  <c r="L21" i="21" s="1"/>
  <c r="M21" i="21" s="1"/>
  <c r="N21" i="21" s="1"/>
  <c r="O21" i="21" s="1"/>
  <c r="P21" i="21" s="1"/>
  <c r="Q21" i="21" s="1"/>
  <c r="R21" i="21" s="1"/>
  <c r="S21" i="21" s="1"/>
  <c r="T21" i="21" s="1"/>
  <c r="U21" i="21" s="1"/>
  <c r="V21" i="21" s="1"/>
  <c r="W21" i="21" s="1"/>
  <c r="X21" i="21" s="1"/>
  <c r="Y21" i="21" s="1"/>
  <c r="Z21" i="21" s="1"/>
  <c r="AA21" i="21" s="1"/>
  <c r="AB21" i="21" s="1"/>
  <c r="AC21" i="21" s="1"/>
  <c r="AD21" i="21" s="1"/>
  <c r="AE21" i="21" s="1"/>
  <c r="AF21" i="21" s="1"/>
  <c r="AG21" i="21" s="1"/>
  <c r="AH21" i="21" s="1"/>
  <c r="AI21" i="21" s="1"/>
  <c r="AJ21" i="21" s="1"/>
  <c r="AK21" i="21" s="1"/>
  <c r="AL21" i="21" s="1"/>
  <c r="AM21" i="21" s="1"/>
  <c r="AN21" i="21" s="1"/>
  <c r="AO21" i="21" s="1"/>
  <c r="AP21" i="21" s="1"/>
  <c r="AQ21" i="21" s="1"/>
  <c r="AR21" i="21" s="1"/>
  <c r="AS21" i="21" s="1"/>
  <c r="AT21" i="21" s="1"/>
  <c r="AU21" i="21" s="1"/>
  <c r="AV21" i="21" s="1"/>
  <c r="AW21" i="21" s="1"/>
  <c r="AX21" i="21" s="1"/>
  <c r="AY21" i="21" s="1"/>
  <c r="AZ21" i="21" s="1"/>
  <c r="BA21" i="21" s="1"/>
  <c r="BB21" i="21" s="1"/>
  <c r="BC21" i="21" s="1"/>
  <c r="BD21" i="21" s="1"/>
  <c r="BE21" i="21" s="1"/>
  <c r="BF21" i="21" s="1"/>
  <c r="J20" i="21"/>
  <c r="K20" i="21" s="1"/>
  <c r="L20" i="21" s="1"/>
  <c r="M20" i="21" s="1"/>
  <c r="N20" i="21" s="1"/>
  <c r="O20" i="21" s="1"/>
  <c r="P20" i="21" s="1"/>
  <c r="Q20" i="21" s="1"/>
  <c r="R20" i="21" s="1"/>
  <c r="S20" i="21" s="1"/>
  <c r="T20" i="21" s="1"/>
  <c r="U20" i="21" s="1"/>
  <c r="V20" i="21" s="1"/>
  <c r="W20" i="21" s="1"/>
  <c r="X20" i="21" s="1"/>
  <c r="Y20" i="21" s="1"/>
  <c r="Z20" i="21" s="1"/>
  <c r="AA20" i="21" s="1"/>
  <c r="AB20" i="21" s="1"/>
  <c r="AC20" i="21" s="1"/>
  <c r="AD20" i="21" s="1"/>
  <c r="AE20" i="21" s="1"/>
  <c r="AF20" i="21" s="1"/>
  <c r="AG20" i="21" s="1"/>
  <c r="AH20" i="21" s="1"/>
  <c r="AI20" i="21" s="1"/>
  <c r="AJ20" i="21" s="1"/>
  <c r="AK20" i="21" s="1"/>
  <c r="AL20" i="21" s="1"/>
  <c r="AM20" i="21" s="1"/>
  <c r="AN20" i="21" s="1"/>
  <c r="AO20" i="21" s="1"/>
  <c r="AP20" i="21" s="1"/>
  <c r="AQ20" i="21" s="1"/>
  <c r="AR20" i="21" s="1"/>
  <c r="AS20" i="21" s="1"/>
  <c r="AT20" i="21" s="1"/>
  <c r="AU20" i="21" s="1"/>
  <c r="AV20" i="21" s="1"/>
  <c r="AW20" i="21" s="1"/>
  <c r="AX20" i="21" s="1"/>
  <c r="AY20" i="21" s="1"/>
  <c r="AZ20" i="21" s="1"/>
  <c r="BA20" i="21" s="1"/>
  <c r="BB20" i="21" s="1"/>
  <c r="BC20" i="21" s="1"/>
  <c r="BD20" i="21" s="1"/>
  <c r="BE20" i="21" s="1"/>
  <c r="BF20" i="21" s="1"/>
  <c r="N19" i="21"/>
  <c r="O19" i="21" s="1"/>
  <c r="P19" i="21" s="1"/>
  <c r="Q19" i="21" s="1"/>
  <c r="R19" i="21" s="1"/>
  <c r="S19" i="21" s="1"/>
  <c r="T19" i="21" s="1"/>
  <c r="U19" i="21" s="1"/>
  <c r="V19" i="21" s="1"/>
  <c r="W19" i="21" s="1"/>
  <c r="X19" i="21" s="1"/>
  <c r="Y19" i="21" s="1"/>
  <c r="Z19" i="21" s="1"/>
  <c r="AA19" i="21" s="1"/>
  <c r="AB19" i="21" s="1"/>
  <c r="AC19" i="21" s="1"/>
  <c r="AD19" i="21" s="1"/>
  <c r="AE19" i="21" s="1"/>
  <c r="AF19" i="21" s="1"/>
  <c r="AG19" i="21" s="1"/>
  <c r="AH19" i="21" s="1"/>
  <c r="AI19" i="21" s="1"/>
  <c r="AJ19" i="21" s="1"/>
  <c r="AK19" i="21" s="1"/>
  <c r="AL19" i="21" s="1"/>
  <c r="AM19" i="21" s="1"/>
  <c r="AN19" i="21" s="1"/>
  <c r="AO19" i="21" s="1"/>
  <c r="AP19" i="21" s="1"/>
  <c r="AQ19" i="21" s="1"/>
  <c r="AR19" i="21" s="1"/>
  <c r="AS19" i="21" s="1"/>
  <c r="AT19" i="21" s="1"/>
  <c r="AU19" i="21" s="1"/>
  <c r="AV19" i="21" s="1"/>
  <c r="AW19" i="21" s="1"/>
  <c r="AX19" i="21" s="1"/>
  <c r="AY19" i="21" s="1"/>
  <c r="AZ19" i="21" s="1"/>
  <c r="BA19" i="21" s="1"/>
  <c r="BB19" i="21" s="1"/>
  <c r="BC19" i="21" s="1"/>
  <c r="BD19" i="21" s="1"/>
  <c r="BE19" i="21" s="1"/>
  <c r="BF19" i="21" s="1"/>
  <c r="J18" i="21"/>
  <c r="H16" i="21"/>
  <c r="H15" i="21"/>
  <c r="H14" i="21"/>
  <c r="H12" i="21"/>
  <c r="K50" i="20"/>
  <c r="K49" i="20"/>
  <c r="K13" i="20"/>
  <c r="K14" i="20"/>
  <c r="K12" i="20"/>
  <c r="L92" i="20"/>
  <c r="M92" i="20" s="1"/>
  <c r="N92" i="20" s="1"/>
  <c r="K91" i="20"/>
  <c r="L91" i="20" s="1"/>
  <c r="M91" i="20" s="1"/>
  <c r="L54" i="20"/>
  <c r="M54" i="20"/>
  <c r="N54" i="20"/>
  <c r="O54" i="20"/>
  <c r="P54" i="20"/>
  <c r="Q54" i="20"/>
  <c r="R54" i="20"/>
  <c r="S54" i="20"/>
  <c r="T54" i="20"/>
  <c r="U54" i="20"/>
  <c r="V54" i="20"/>
  <c r="W54" i="20"/>
  <c r="X54" i="20"/>
  <c r="Y54" i="20"/>
  <c r="Z54" i="20"/>
  <c r="AA54" i="20"/>
  <c r="AB54" i="20"/>
  <c r="AC54" i="20"/>
  <c r="AD54" i="20"/>
  <c r="AE54" i="20"/>
  <c r="AF54" i="20"/>
  <c r="AG54" i="20"/>
  <c r="AH54" i="20"/>
  <c r="AI54" i="20"/>
  <c r="AJ54" i="20"/>
  <c r="J61" i="20"/>
  <c r="K61" i="20" s="1"/>
  <c r="L61" i="20" s="1"/>
  <c r="M61" i="20" s="1"/>
  <c r="N61" i="20" s="1"/>
  <c r="O61" i="20" s="1"/>
  <c r="P61" i="20" s="1"/>
  <c r="Q61" i="20" s="1"/>
  <c r="R61" i="20" s="1"/>
  <c r="S61" i="20" s="1"/>
  <c r="T61" i="20" s="1"/>
  <c r="U61" i="20" s="1"/>
  <c r="V61" i="20" s="1"/>
  <c r="W61" i="20" s="1"/>
  <c r="X61" i="20" s="1"/>
  <c r="Y61" i="20" s="1"/>
  <c r="Z61" i="20" s="1"/>
  <c r="AA61" i="20" s="1"/>
  <c r="AB61" i="20" s="1"/>
  <c r="AC61" i="20" s="1"/>
  <c r="AD61" i="20" s="1"/>
  <c r="AE61" i="20" s="1"/>
  <c r="AF61" i="20" s="1"/>
  <c r="AG61" i="20" s="1"/>
  <c r="AH61" i="20" s="1"/>
  <c r="AI61" i="20" s="1"/>
  <c r="AJ61" i="20" s="1"/>
  <c r="AK61" i="20" s="1"/>
  <c r="AK90" i="20" s="1"/>
  <c r="J44" i="20"/>
  <c r="K44" i="20" s="1"/>
  <c r="L44" i="20" s="1"/>
  <c r="M44" i="20" s="1"/>
  <c r="N44" i="20" s="1"/>
  <c r="O44" i="20" s="1"/>
  <c r="P44" i="20" s="1"/>
  <c r="Q44" i="20" s="1"/>
  <c r="R44" i="20" s="1"/>
  <c r="S44" i="20" s="1"/>
  <c r="T44" i="20" s="1"/>
  <c r="U44" i="20" s="1"/>
  <c r="V44" i="20" s="1"/>
  <c r="W44" i="20" s="1"/>
  <c r="X44" i="20" s="1"/>
  <c r="Y44" i="20" s="1"/>
  <c r="Z44" i="20" s="1"/>
  <c r="AA44" i="20" s="1"/>
  <c r="AB44" i="20" s="1"/>
  <c r="AC44" i="20" s="1"/>
  <c r="AD44" i="20" s="1"/>
  <c r="AE44" i="20" s="1"/>
  <c r="AF44" i="20" s="1"/>
  <c r="AG44" i="20" s="1"/>
  <c r="AH44" i="20" s="1"/>
  <c r="AI44" i="20" s="1"/>
  <c r="AJ44" i="20" s="1"/>
  <c r="AK44" i="20" s="1"/>
  <c r="J38" i="20"/>
  <c r="K38" i="20" s="1"/>
  <c r="L38" i="20" s="1"/>
  <c r="M38" i="20" s="1"/>
  <c r="N38" i="20" s="1"/>
  <c r="O38" i="20" s="1"/>
  <c r="P38" i="20" s="1"/>
  <c r="Q38" i="20" s="1"/>
  <c r="R38" i="20" s="1"/>
  <c r="S38" i="20" s="1"/>
  <c r="T38" i="20" s="1"/>
  <c r="U38" i="20" s="1"/>
  <c r="V38" i="20" s="1"/>
  <c r="W38" i="20" s="1"/>
  <c r="X38" i="20" s="1"/>
  <c r="Y38" i="20" s="1"/>
  <c r="Z38" i="20" s="1"/>
  <c r="AA38" i="20" s="1"/>
  <c r="AB38" i="20" s="1"/>
  <c r="AC38" i="20" s="1"/>
  <c r="AD38" i="20" s="1"/>
  <c r="AE38" i="20" s="1"/>
  <c r="AF38" i="20" s="1"/>
  <c r="AG38" i="20" s="1"/>
  <c r="AH38" i="20" s="1"/>
  <c r="AI38" i="20" s="1"/>
  <c r="AJ38" i="20" s="1"/>
  <c r="AK38" i="20" s="1"/>
  <c r="J32" i="20"/>
  <c r="K32" i="20" s="1"/>
  <c r="L32" i="20" s="1"/>
  <c r="M32" i="20" s="1"/>
  <c r="N32" i="20" s="1"/>
  <c r="O32" i="20" s="1"/>
  <c r="P32" i="20" s="1"/>
  <c r="Q32" i="20" s="1"/>
  <c r="R32" i="20" s="1"/>
  <c r="S32" i="20" s="1"/>
  <c r="T32" i="20" s="1"/>
  <c r="U32" i="20" s="1"/>
  <c r="V32" i="20" s="1"/>
  <c r="W32" i="20" s="1"/>
  <c r="X32" i="20" s="1"/>
  <c r="Y32" i="20" s="1"/>
  <c r="Z32" i="20" s="1"/>
  <c r="AA32" i="20" s="1"/>
  <c r="AB32" i="20" s="1"/>
  <c r="AC32" i="20" s="1"/>
  <c r="AD32" i="20" s="1"/>
  <c r="AE32" i="20" s="1"/>
  <c r="AF32" i="20" s="1"/>
  <c r="AG32" i="20" s="1"/>
  <c r="AH32" i="20" s="1"/>
  <c r="AI32" i="20" s="1"/>
  <c r="AJ32" i="20" s="1"/>
  <c r="AK32" i="20" s="1"/>
  <c r="J26" i="20"/>
  <c r="K26" i="20" s="1"/>
  <c r="L26" i="20" s="1"/>
  <c r="M26" i="20" s="1"/>
  <c r="N26" i="20" s="1"/>
  <c r="O26" i="20" s="1"/>
  <c r="P26" i="20" s="1"/>
  <c r="Q26" i="20" s="1"/>
  <c r="R26" i="20" s="1"/>
  <c r="S26" i="20" s="1"/>
  <c r="T26" i="20" s="1"/>
  <c r="U26" i="20" s="1"/>
  <c r="V26" i="20" s="1"/>
  <c r="W26" i="20" s="1"/>
  <c r="X26" i="20" s="1"/>
  <c r="Y26" i="20" s="1"/>
  <c r="Z26" i="20" s="1"/>
  <c r="AA26" i="20" s="1"/>
  <c r="AB26" i="20" s="1"/>
  <c r="AC26" i="20" s="1"/>
  <c r="AD26" i="20" s="1"/>
  <c r="AE26" i="20" s="1"/>
  <c r="AF26" i="20" s="1"/>
  <c r="AG26" i="20" s="1"/>
  <c r="AH26" i="20" s="1"/>
  <c r="AI26" i="20" s="1"/>
  <c r="AJ26" i="20" s="1"/>
  <c r="AK26" i="20" s="1"/>
  <c r="J20" i="20"/>
  <c r="K20" i="20" s="1"/>
  <c r="L20" i="20" s="1"/>
  <c r="M20" i="20" s="1"/>
  <c r="N20" i="20" s="1"/>
  <c r="O20" i="20" s="1"/>
  <c r="P20" i="20" s="1"/>
  <c r="Q20" i="20" s="1"/>
  <c r="R20" i="20" s="1"/>
  <c r="S20" i="20" s="1"/>
  <c r="T20" i="20" s="1"/>
  <c r="U20" i="20" s="1"/>
  <c r="V20" i="20" s="1"/>
  <c r="W20" i="20" s="1"/>
  <c r="X20" i="20" s="1"/>
  <c r="Y20" i="20" s="1"/>
  <c r="Z20" i="20" s="1"/>
  <c r="AA20" i="20" s="1"/>
  <c r="AB20" i="20" s="1"/>
  <c r="AC20" i="20" s="1"/>
  <c r="AD20" i="20" s="1"/>
  <c r="AE20" i="20" s="1"/>
  <c r="AF20" i="20" s="1"/>
  <c r="AG20" i="20" s="1"/>
  <c r="AH20" i="20" s="1"/>
  <c r="AI20" i="20" s="1"/>
  <c r="AJ20" i="20" s="1"/>
  <c r="AK20" i="20" s="1"/>
  <c r="N82" i="20"/>
  <c r="O82" i="20" s="1"/>
  <c r="P82" i="20" s="1"/>
  <c r="Q82" i="20" s="1"/>
  <c r="R82" i="20" s="1"/>
  <c r="S82" i="20" s="1"/>
  <c r="T82" i="20" s="1"/>
  <c r="U82" i="20" s="1"/>
  <c r="V82" i="20" s="1"/>
  <c r="W82" i="20" s="1"/>
  <c r="X82" i="20" s="1"/>
  <c r="Y82" i="20" s="1"/>
  <c r="Z82" i="20" s="1"/>
  <c r="AA82" i="20" s="1"/>
  <c r="AB82" i="20" s="1"/>
  <c r="AC82" i="20" s="1"/>
  <c r="AD82" i="20" s="1"/>
  <c r="AE82" i="20" s="1"/>
  <c r="AF82" i="20" s="1"/>
  <c r="AG82" i="20" s="1"/>
  <c r="AH82" i="20" s="1"/>
  <c r="AI82" i="20" s="1"/>
  <c r="AJ82" i="20" s="1"/>
  <c r="M71" i="20"/>
  <c r="N71" i="20" s="1"/>
  <c r="O71" i="20" s="1"/>
  <c r="P71" i="20" s="1"/>
  <c r="Q71" i="20" s="1"/>
  <c r="R71" i="20" s="1"/>
  <c r="S71" i="20" s="1"/>
  <c r="T71" i="20" s="1"/>
  <c r="U71" i="20" s="1"/>
  <c r="V71" i="20" s="1"/>
  <c r="W71" i="20" s="1"/>
  <c r="X71" i="20" s="1"/>
  <c r="Y71" i="20" s="1"/>
  <c r="Z71" i="20" s="1"/>
  <c r="AA71" i="20" s="1"/>
  <c r="AB71" i="20" s="1"/>
  <c r="AC71" i="20" s="1"/>
  <c r="AD71" i="20" s="1"/>
  <c r="AE71" i="20" s="1"/>
  <c r="AF71" i="20" s="1"/>
  <c r="M96" i="20"/>
  <c r="N96" i="20" s="1"/>
  <c r="O96" i="20" s="1"/>
  <c r="P96" i="20" s="1"/>
  <c r="Q96" i="20" s="1"/>
  <c r="R96" i="20" s="1"/>
  <c r="S96" i="20" s="1"/>
  <c r="T96" i="20" s="1"/>
  <c r="U96" i="20" s="1"/>
  <c r="V96" i="20" s="1"/>
  <c r="W96" i="20" s="1"/>
  <c r="X96" i="20" s="1"/>
  <c r="Y96" i="20" s="1"/>
  <c r="Z96" i="20" s="1"/>
  <c r="AA96" i="20" s="1"/>
  <c r="AB96" i="20" s="1"/>
  <c r="AC96" i="20" s="1"/>
  <c r="AD96" i="20" s="1"/>
  <c r="AE96" i="20" s="1"/>
  <c r="AF96" i="20" s="1"/>
  <c r="AG96" i="20" s="1"/>
  <c r="AH96" i="20" s="1"/>
  <c r="AI96" i="20" s="1"/>
  <c r="AJ96" i="20" s="1"/>
  <c r="E46" i="20"/>
  <c r="E40" i="20"/>
  <c r="E34" i="20"/>
  <c r="E28" i="20"/>
  <c r="E22" i="20"/>
  <c r="BG38" i="21" l="1"/>
  <c r="BH38" i="21" s="1"/>
  <c r="BI38" i="21" s="1"/>
  <c r="BJ38" i="21" s="1"/>
  <c r="BK38" i="21" s="1"/>
  <c r="BL38" i="21" s="1"/>
  <c r="BM38" i="21" s="1"/>
  <c r="BN38" i="21" s="1"/>
  <c r="BG39" i="21"/>
  <c r="BH39" i="21" s="1"/>
  <c r="BI39" i="21" s="1"/>
  <c r="BJ39" i="21" s="1"/>
  <c r="BK39" i="21" s="1"/>
  <c r="BL39" i="21" s="1"/>
  <c r="BM39" i="21" s="1"/>
  <c r="BN39" i="21" s="1"/>
  <c r="BG21" i="21"/>
  <c r="BH21" i="21" s="1"/>
  <c r="BI21" i="21" s="1"/>
  <c r="BJ21" i="21" s="1"/>
  <c r="BK21" i="21" s="1"/>
  <c r="BL21" i="21" s="1"/>
  <c r="BM21" i="21" s="1"/>
  <c r="BN21" i="21" s="1"/>
  <c r="BG31" i="21"/>
  <c r="BH31" i="21" s="1"/>
  <c r="BI31" i="21" s="1"/>
  <c r="BJ31" i="21" s="1"/>
  <c r="BK31" i="21" s="1"/>
  <c r="BL31" i="21" s="1"/>
  <c r="BM31" i="21" s="1"/>
  <c r="BN31" i="21" s="1"/>
  <c r="BG32" i="21"/>
  <c r="BH32" i="21" s="1"/>
  <c r="BI32" i="21" s="1"/>
  <c r="BJ32" i="21" s="1"/>
  <c r="BK32" i="21" s="1"/>
  <c r="BL32" i="21" s="1"/>
  <c r="BM32" i="21" s="1"/>
  <c r="BN32" i="21" s="1"/>
  <c r="BG33" i="21"/>
  <c r="BH33" i="21" s="1"/>
  <c r="BI33" i="21" s="1"/>
  <c r="BJ33" i="21" s="1"/>
  <c r="BK33" i="21" s="1"/>
  <c r="BL33" i="21" s="1"/>
  <c r="BM33" i="21" s="1"/>
  <c r="BN33" i="21" s="1"/>
  <c r="BG25" i="21"/>
  <c r="BH25" i="21" s="1"/>
  <c r="BI25" i="21" s="1"/>
  <c r="BJ25" i="21" s="1"/>
  <c r="BK25" i="21" s="1"/>
  <c r="BL25" i="21" s="1"/>
  <c r="BM25" i="21" s="1"/>
  <c r="BN25" i="21" s="1"/>
  <c r="BG44" i="21"/>
  <c r="BH44" i="21" s="1"/>
  <c r="BI44" i="21" s="1"/>
  <c r="BJ44" i="21" s="1"/>
  <c r="BK44" i="21" s="1"/>
  <c r="BL44" i="21" s="1"/>
  <c r="BM44" i="21" s="1"/>
  <c r="BN44" i="21" s="1"/>
  <c r="BG19" i="21"/>
  <c r="BH19" i="21" s="1"/>
  <c r="BI19" i="21" s="1"/>
  <c r="BJ19" i="21" s="1"/>
  <c r="BK19" i="21" s="1"/>
  <c r="BL19" i="21" s="1"/>
  <c r="BM19" i="21" s="1"/>
  <c r="BN19" i="21" s="1"/>
  <c r="BG26" i="21"/>
  <c r="BH26" i="21" s="1"/>
  <c r="BI26" i="21" s="1"/>
  <c r="BJ26" i="21" s="1"/>
  <c r="BK26" i="21" s="1"/>
  <c r="BL26" i="21" s="1"/>
  <c r="BM26" i="21" s="1"/>
  <c r="BN26" i="21" s="1"/>
  <c r="BG45" i="21"/>
  <c r="BH45" i="21" s="1"/>
  <c r="BI45" i="21" s="1"/>
  <c r="BJ45" i="21" s="1"/>
  <c r="BK45" i="21" s="1"/>
  <c r="BL45" i="21" s="1"/>
  <c r="BM45" i="21" s="1"/>
  <c r="BN45" i="21" s="1"/>
  <c r="BG20" i="21"/>
  <c r="BH20" i="21" s="1"/>
  <c r="BI20" i="21" s="1"/>
  <c r="BJ20" i="21" s="1"/>
  <c r="BK20" i="21" s="1"/>
  <c r="BL20" i="21" s="1"/>
  <c r="BM20" i="21" s="1"/>
  <c r="BN20" i="21" s="1"/>
  <c r="BG43" i="21"/>
  <c r="BH43" i="21" s="1"/>
  <c r="BI43" i="21" s="1"/>
  <c r="BJ43" i="21" s="1"/>
  <c r="BK43" i="21" s="1"/>
  <c r="BL43" i="21" s="1"/>
  <c r="BM43" i="21" s="1"/>
  <c r="BN43" i="21" s="1"/>
  <c r="BG37" i="21"/>
  <c r="BH37" i="21" s="1"/>
  <c r="BI37" i="21" s="1"/>
  <c r="BJ37" i="21" s="1"/>
  <c r="BK37" i="21" s="1"/>
  <c r="BL37" i="21" s="1"/>
  <c r="BM37" i="21" s="1"/>
  <c r="BN37" i="21" s="1"/>
  <c r="H104" i="21"/>
  <c r="J40" i="21"/>
  <c r="J69" i="21" s="1"/>
  <c r="K27" i="21"/>
  <c r="L27" i="21" s="1"/>
  <c r="M27" i="21" s="1"/>
  <c r="N27" i="21" s="1"/>
  <c r="O27" i="21" s="1"/>
  <c r="P27" i="21" s="1"/>
  <c r="Q27" i="21" s="1"/>
  <c r="R27" i="21" s="1"/>
  <c r="S27" i="21" s="1"/>
  <c r="T27" i="21" s="1"/>
  <c r="U27" i="21" s="1"/>
  <c r="V27" i="21" s="1"/>
  <c r="W27" i="21" s="1"/>
  <c r="X27" i="21" s="1"/>
  <c r="Y27" i="21" s="1"/>
  <c r="Z27" i="21" s="1"/>
  <c r="AA27" i="21" s="1"/>
  <c r="AB27" i="21" s="1"/>
  <c r="AC27" i="21" s="1"/>
  <c r="AD27" i="21" s="1"/>
  <c r="AE27" i="21" s="1"/>
  <c r="AF27" i="21" s="1"/>
  <c r="AG27" i="21" s="1"/>
  <c r="AH27" i="21" s="1"/>
  <c r="AI27" i="21" s="1"/>
  <c r="AJ27" i="21" s="1"/>
  <c r="AK27" i="21" s="1"/>
  <c r="AL27" i="21" s="1"/>
  <c r="AM27" i="21" s="1"/>
  <c r="AN27" i="21" s="1"/>
  <c r="AO27" i="21" s="1"/>
  <c r="AP27" i="21" s="1"/>
  <c r="AQ27" i="21" s="1"/>
  <c r="AR27" i="21" s="1"/>
  <c r="AS27" i="21" s="1"/>
  <c r="AT27" i="21" s="1"/>
  <c r="AU27" i="21" s="1"/>
  <c r="AV27" i="21" s="1"/>
  <c r="AW27" i="21" s="1"/>
  <c r="AX27" i="21" s="1"/>
  <c r="AY27" i="21" s="1"/>
  <c r="AZ27" i="21" s="1"/>
  <c r="BA27" i="21" s="1"/>
  <c r="BB27" i="21" s="1"/>
  <c r="BC27" i="21" s="1"/>
  <c r="BD27" i="21" s="1"/>
  <c r="BE27" i="21" s="1"/>
  <c r="BF27" i="21" s="1"/>
  <c r="K54" i="20"/>
  <c r="J34" i="21"/>
  <c r="J68" i="21" s="1"/>
  <c r="K30" i="21"/>
  <c r="L30" i="21" s="1"/>
  <c r="K57" i="21"/>
  <c r="L57" i="21" s="1"/>
  <c r="L86" i="21" s="1"/>
  <c r="J86" i="21"/>
  <c r="H80" i="21"/>
  <c r="N91" i="20"/>
  <c r="L89" i="21"/>
  <c r="M60" i="21"/>
  <c r="M89" i="21" s="1"/>
  <c r="K89" i="21"/>
  <c r="K59" i="21"/>
  <c r="K88" i="21" s="1"/>
  <c r="J46" i="21"/>
  <c r="J70" i="21" s="1"/>
  <c r="J28" i="21"/>
  <c r="J67" i="21" s="1"/>
  <c r="J22" i="21"/>
  <c r="J66" i="21" s="1"/>
  <c r="K18" i="21"/>
  <c r="K22" i="21" s="1"/>
  <c r="K66" i="21" s="1"/>
  <c r="H13" i="21"/>
  <c r="K61" i="21"/>
  <c r="L61" i="21" s="1"/>
  <c r="M61" i="21" s="1"/>
  <c r="N61" i="21" s="1"/>
  <c r="O61" i="21" s="1"/>
  <c r="J90" i="21"/>
  <c r="N42" i="21"/>
  <c r="M46" i="21"/>
  <c r="M70" i="21" s="1"/>
  <c r="K56" i="21"/>
  <c r="L24" i="21"/>
  <c r="K36" i="21"/>
  <c r="K46" i="21"/>
  <c r="K70" i="21" s="1"/>
  <c r="L46" i="21"/>
  <c r="L70" i="21" s="1"/>
  <c r="J87" i="21"/>
  <c r="K58" i="21"/>
  <c r="H96" i="21"/>
  <c r="J89" i="21"/>
  <c r="AA90" i="20"/>
  <c r="Q90" i="20"/>
  <c r="AC90" i="20"/>
  <c r="O90" i="20"/>
  <c r="R90" i="20"/>
  <c r="AD90" i="20"/>
  <c r="AE90" i="20"/>
  <c r="T90" i="20"/>
  <c r="AF90" i="20"/>
  <c r="U90" i="20"/>
  <c r="Z90" i="20"/>
  <c r="P90" i="20"/>
  <c r="AG90" i="20"/>
  <c r="J90" i="20"/>
  <c r="V90" i="20"/>
  <c r="AH90" i="20"/>
  <c r="N90" i="20"/>
  <c r="AB90" i="20"/>
  <c r="S90" i="20"/>
  <c r="K90" i="20"/>
  <c r="W90" i="20"/>
  <c r="AI90" i="20"/>
  <c r="L90" i="20"/>
  <c r="X90" i="20"/>
  <c r="AJ90" i="20"/>
  <c r="M90" i="20"/>
  <c r="Y90" i="20"/>
  <c r="H54" i="20"/>
  <c r="O92" i="20"/>
  <c r="P92" i="20" s="1"/>
  <c r="Q92" i="20" s="1"/>
  <c r="R92" i="20" s="1"/>
  <c r="S92" i="20" s="1"/>
  <c r="T92" i="20" s="1"/>
  <c r="U92" i="20" s="1"/>
  <c r="V92" i="20" s="1"/>
  <c r="W92" i="20" s="1"/>
  <c r="X92" i="20" s="1"/>
  <c r="Y92" i="20" s="1"/>
  <c r="Z92" i="20" s="1"/>
  <c r="AA92" i="20" s="1"/>
  <c r="AB92" i="20" s="1"/>
  <c r="AC92" i="20" s="1"/>
  <c r="AD92" i="20" s="1"/>
  <c r="AE92" i="20" s="1"/>
  <c r="AF92" i="20" s="1"/>
  <c r="AG92" i="20" s="1"/>
  <c r="AH92" i="20" s="1"/>
  <c r="AI92" i="20" s="1"/>
  <c r="AJ92" i="20" s="1"/>
  <c r="H93" i="20"/>
  <c r="J104" i="20"/>
  <c r="K104" i="20"/>
  <c r="L104" i="20"/>
  <c r="H111" i="20"/>
  <c r="J58" i="20"/>
  <c r="J57" i="20"/>
  <c r="J56" i="20"/>
  <c r="H49" i="20"/>
  <c r="H51" i="20"/>
  <c r="H50" i="20"/>
  <c r="J25" i="20"/>
  <c r="K25" i="20" s="1"/>
  <c r="L25" i="20" s="1"/>
  <c r="M25" i="20" s="1"/>
  <c r="N25" i="20" s="1"/>
  <c r="O25" i="20" s="1"/>
  <c r="P25" i="20" s="1"/>
  <c r="Q25" i="20" s="1"/>
  <c r="R25" i="20" s="1"/>
  <c r="S25" i="20" s="1"/>
  <c r="T25" i="20" s="1"/>
  <c r="U25" i="20" s="1"/>
  <c r="V25" i="20" s="1"/>
  <c r="W25" i="20" s="1"/>
  <c r="X25" i="20" s="1"/>
  <c r="Y25" i="20" s="1"/>
  <c r="Z25" i="20" s="1"/>
  <c r="AA25" i="20" s="1"/>
  <c r="AB25" i="20" s="1"/>
  <c r="AC25" i="20" s="1"/>
  <c r="AD25" i="20" s="1"/>
  <c r="AE25" i="20" s="1"/>
  <c r="AF25" i="20" s="1"/>
  <c r="AG25" i="20" s="1"/>
  <c r="AH25" i="20" s="1"/>
  <c r="AI25" i="20" s="1"/>
  <c r="AJ25" i="20" s="1"/>
  <c r="AK25" i="20" s="1"/>
  <c r="J18" i="20"/>
  <c r="J19" i="20"/>
  <c r="K19" i="20" s="1"/>
  <c r="L19" i="20" s="1"/>
  <c r="M19" i="20" s="1"/>
  <c r="N19" i="20" s="1"/>
  <c r="O19" i="20" s="1"/>
  <c r="P19" i="20" s="1"/>
  <c r="Q19" i="20" s="1"/>
  <c r="R19" i="20" s="1"/>
  <c r="S19" i="20" s="1"/>
  <c r="T19" i="20" s="1"/>
  <c r="U19" i="20" s="1"/>
  <c r="V19" i="20" s="1"/>
  <c r="W19" i="20" s="1"/>
  <c r="X19" i="20" s="1"/>
  <c r="Y19" i="20" s="1"/>
  <c r="Z19" i="20" s="1"/>
  <c r="AA19" i="20" s="1"/>
  <c r="AB19" i="20" s="1"/>
  <c r="AC19" i="20" s="1"/>
  <c r="AD19" i="20" s="1"/>
  <c r="AE19" i="20" s="1"/>
  <c r="AF19" i="20" s="1"/>
  <c r="AG19" i="20" s="1"/>
  <c r="AH19" i="20" s="1"/>
  <c r="AI19" i="20" s="1"/>
  <c r="AJ19" i="20" s="1"/>
  <c r="AK19" i="20" s="1"/>
  <c r="H82" i="20"/>
  <c r="L80" i="20"/>
  <c r="K80" i="20"/>
  <c r="J80" i="20"/>
  <c r="H71" i="20"/>
  <c r="J60" i="20"/>
  <c r="K60" i="20" s="1"/>
  <c r="L60" i="20" s="1"/>
  <c r="M60" i="20" s="1"/>
  <c r="N60" i="20" s="1"/>
  <c r="O60" i="20" s="1"/>
  <c r="P60" i="20" s="1"/>
  <c r="Q60" i="20" s="1"/>
  <c r="R60" i="20" s="1"/>
  <c r="S60" i="20" s="1"/>
  <c r="T60" i="20" s="1"/>
  <c r="U60" i="20" s="1"/>
  <c r="V60" i="20" s="1"/>
  <c r="W60" i="20" s="1"/>
  <c r="X60" i="20" s="1"/>
  <c r="Y60" i="20" s="1"/>
  <c r="Z60" i="20" s="1"/>
  <c r="AA60" i="20" s="1"/>
  <c r="AB60" i="20" s="1"/>
  <c r="AC60" i="20" s="1"/>
  <c r="AD60" i="20" s="1"/>
  <c r="AE60" i="20" s="1"/>
  <c r="AF60" i="20" s="1"/>
  <c r="AG60" i="20" s="1"/>
  <c r="AH60" i="20" s="1"/>
  <c r="AI60" i="20" s="1"/>
  <c r="AJ60" i="20" s="1"/>
  <c r="AK60" i="20" s="1"/>
  <c r="J59" i="20"/>
  <c r="H53" i="20"/>
  <c r="H52" i="20"/>
  <c r="J45" i="20"/>
  <c r="K45" i="20" s="1"/>
  <c r="L45" i="20" s="1"/>
  <c r="M45" i="20" s="1"/>
  <c r="N45" i="20" s="1"/>
  <c r="O45" i="20" s="1"/>
  <c r="P45" i="20" s="1"/>
  <c r="Q45" i="20" s="1"/>
  <c r="R45" i="20" s="1"/>
  <c r="S45" i="20" s="1"/>
  <c r="T45" i="20" s="1"/>
  <c r="U45" i="20" s="1"/>
  <c r="V45" i="20" s="1"/>
  <c r="W45" i="20" s="1"/>
  <c r="X45" i="20" s="1"/>
  <c r="Y45" i="20" s="1"/>
  <c r="Z45" i="20" s="1"/>
  <c r="AA45" i="20" s="1"/>
  <c r="AB45" i="20" s="1"/>
  <c r="AC45" i="20" s="1"/>
  <c r="AD45" i="20" s="1"/>
  <c r="AE45" i="20" s="1"/>
  <c r="AF45" i="20" s="1"/>
  <c r="AG45" i="20" s="1"/>
  <c r="AH45" i="20" s="1"/>
  <c r="AI45" i="20" s="1"/>
  <c r="AJ45" i="20" s="1"/>
  <c r="AK45" i="20" s="1"/>
  <c r="J43" i="20"/>
  <c r="K43" i="20" s="1"/>
  <c r="L43" i="20" s="1"/>
  <c r="M43" i="20" s="1"/>
  <c r="N43" i="20" s="1"/>
  <c r="O43" i="20" s="1"/>
  <c r="P43" i="20" s="1"/>
  <c r="Q43" i="20" s="1"/>
  <c r="R43" i="20" s="1"/>
  <c r="S43" i="20" s="1"/>
  <c r="T43" i="20" s="1"/>
  <c r="U43" i="20" s="1"/>
  <c r="V43" i="20" s="1"/>
  <c r="W43" i="20" s="1"/>
  <c r="X43" i="20" s="1"/>
  <c r="Y43" i="20" s="1"/>
  <c r="Z43" i="20" s="1"/>
  <c r="AA43" i="20" s="1"/>
  <c r="AB43" i="20" s="1"/>
  <c r="AC43" i="20" s="1"/>
  <c r="AD43" i="20" s="1"/>
  <c r="AE43" i="20" s="1"/>
  <c r="AF43" i="20" s="1"/>
  <c r="AG43" i="20" s="1"/>
  <c r="AH43" i="20" s="1"/>
  <c r="AI43" i="20" s="1"/>
  <c r="AJ43" i="20" s="1"/>
  <c r="AK43" i="20" s="1"/>
  <c r="J42" i="20"/>
  <c r="J39" i="20"/>
  <c r="K39" i="20" s="1"/>
  <c r="L39" i="20" s="1"/>
  <c r="M39" i="20" s="1"/>
  <c r="N39" i="20" s="1"/>
  <c r="O39" i="20" s="1"/>
  <c r="P39" i="20" s="1"/>
  <c r="Q39" i="20" s="1"/>
  <c r="R39" i="20" s="1"/>
  <c r="S39" i="20" s="1"/>
  <c r="T39" i="20" s="1"/>
  <c r="U39" i="20" s="1"/>
  <c r="V39" i="20" s="1"/>
  <c r="W39" i="20" s="1"/>
  <c r="X39" i="20" s="1"/>
  <c r="Y39" i="20" s="1"/>
  <c r="Z39" i="20" s="1"/>
  <c r="AA39" i="20" s="1"/>
  <c r="AB39" i="20" s="1"/>
  <c r="AC39" i="20" s="1"/>
  <c r="AD39" i="20" s="1"/>
  <c r="AE39" i="20" s="1"/>
  <c r="AF39" i="20" s="1"/>
  <c r="AG39" i="20" s="1"/>
  <c r="AH39" i="20" s="1"/>
  <c r="AI39" i="20" s="1"/>
  <c r="AJ39" i="20" s="1"/>
  <c r="AK39" i="20" s="1"/>
  <c r="J37" i="20"/>
  <c r="K37" i="20" s="1"/>
  <c r="L37" i="20" s="1"/>
  <c r="M37" i="20" s="1"/>
  <c r="N37" i="20" s="1"/>
  <c r="O37" i="20" s="1"/>
  <c r="P37" i="20" s="1"/>
  <c r="Q37" i="20" s="1"/>
  <c r="R37" i="20" s="1"/>
  <c r="S37" i="20" s="1"/>
  <c r="T37" i="20" s="1"/>
  <c r="U37" i="20" s="1"/>
  <c r="V37" i="20" s="1"/>
  <c r="W37" i="20" s="1"/>
  <c r="X37" i="20" s="1"/>
  <c r="Y37" i="20" s="1"/>
  <c r="Z37" i="20" s="1"/>
  <c r="AA37" i="20" s="1"/>
  <c r="AB37" i="20" s="1"/>
  <c r="AC37" i="20" s="1"/>
  <c r="AD37" i="20" s="1"/>
  <c r="AE37" i="20" s="1"/>
  <c r="AF37" i="20" s="1"/>
  <c r="AG37" i="20" s="1"/>
  <c r="AH37" i="20" s="1"/>
  <c r="AI37" i="20" s="1"/>
  <c r="AJ37" i="20" s="1"/>
  <c r="AK37" i="20" s="1"/>
  <c r="J36" i="20"/>
  <c r="J33" i="20"/>
  <c r="K33" i="20" s="1"/>
  <c r="L33" i="20" s="1"/>
  <c r="M33" i="20" s="1"/>
  <c r="N33" i="20" s="1"/>
  <c r="O33" i="20" s="1"/>
  <c r="P33" i="20" s="1"/>
  <c r="Q33" i="20" s="1"/>
  <c r="R33" i="20" s="1"/>
  <c r="S33" i="20" s="1"/>
  <c r="T33" i="20" s="1"/>
  <c r="U33" i="20" s="1"/>
  <c r="V33" i="20" s="1"/>
  <c r="W33" i="20" s="1"/>
  <c r="X33" i="20" s="1"/>
  <c r="Y33" i="20" s="1"/>
  <c r="Z33" i="20" s="1"/>
  <c r="AA33" i="20" s="1"/>
  <c r="AB33" i="20" s="1"/>
  <c r="AC33" i="20" s="1"/>
  <c r="AD33" i="20" s="1"/>
  <c r="AE33" i="20" s="1"/>
  <c r="AF33" i="20" s="1"/>
  <c r="AG33" i="20" s="1"/>
  <c r="AH33" i="20" s="1"/>
  <c r="AI33" i="20" s="1"/>
  <c r="AJ33" i="20" s="1"/>
  <c r="AK33" i="20" s="1"/>
  <c r="J31" i="20"/>
  <c r="K31" i="20" s="1"/>
  <c r="L31" i="20" s="1"/>
  <c r="M31" i="20" s="1"/>
  <c r="N31" i="20" s="1"/>
  <c r="O31" i="20" s="1"/>
  <c r="P31" i="20" s="1"/>
  <c r="Q31" i="20" s="1"/>
  <c r="R31" i="20" s="1"/>
  <c r="S31" i="20" s="1"/>
  <c r="T31" i="20" s="1"/>
  <c r="U31" i="20" s="1"/>
  <c r="V31" i="20" s="1"/>
  <c r="W31" i="20" s="1"/>
  <c r="X31" i="20" s="1"/>
  <c r="Y31" i="20" s="1"/>
  <c r="Z31" i="20" s="1"/>
  <c r="AA31" i="20" s="1"/>
  <c r="AB31" i="20" s="1"/>
  <c r="AC31" i="20" s="1"/>
  <c r="AD31" i="20" s="1"/>
  <c r="AE31" i="20" s="1"/>
  <c r="AF31" i="20" s="1"/>
  <c r="AG31" i="20" s="1"/>
  <c r="AH31" i="20" s="1"/>
  <c r="AI31" i="20" s="1"/>
  <c r="AJ31" i="20" s="1"/>
  <c r="AK31" i="20" s="1"/>
  <c r="J30" i="20"/>
  <c r="J27" i="20"/>
  <c r="K27" i="20" s="1"/>
  <c r="L27" i="20" s="1"/>
  <c r="M27" i="20" s="1"/>
  <c r="N27" i="20" s="1"/>
  <c r="O27" i="20" s="1"/>
  <c r="P27" i="20" s="1"/>
  <c r="Q27" i="20" s="1"/>
  <c r="R27" i="20" s="1"/>
  <c r="S27" i="20" s="1"/>
  <c r="T27" i="20" s="1"/>
  <c r="U27" i="20" s="1"/>
  <c r="V27" i="20" s="1"/>
  <c r="W27" i="20" s="1"/>
  <c r="X27" i="20" s="1"/>
  <c r="Y27" i="20" s="1"/>
  <c r="Z27" i="20" s="1"/>
  <c r="AA27" i="20" s="1"/>
  <c r="AB27" i="20" s="1"/>
  <c r="AC27" i="20" s="1"/>
  <c r="AD27" i="20" s="1"/>
  <c r="AE27" i="20" s="1"/>
  <c r="AF27" i="20" s="1"/>
  <c r="AG27" i="20" s="1"/>
  <c r="AH27" i="20" s="1"/>
  <c r="AI27" i="20" s="1"/>
  <c r="AJ27" i="20" s="1"/>
  <c r="AK27" i="20" s="1"/>
  <c r="J24" i="20"/>
  <c r="J21" i="20"/>
  <c r="K21" i="20" s="1"/>
  <c r="L21" i="20" s="1"/>
  <c r="M21" i="20" s="1"/>
  <c r="N21" i="20" s="1"/>
  <c r="O21" i="20" s="1"/>
  <c r="P21" i="20" s="1"/>
  <c r="Q21" i="20" s="1"/>
  <c r="R21" i="20" s="1"/>
  <c r="S21" i="20" s="1"/>
  <c r="T21" i="20" s="1"/>
  <c r="U21" i="20" s="1"/>
  <c r="V21" i="20" s="1"/>
  <c r="W21" i="20" s="1"/>
  <c r="X21" i="20" s="1"/>
  <c r="Y21" i="20" s="1"/>
  <c r="Z21" i="20" s="1"/>
  <c r="AA21" i="20" s="1"/>
  <c r="AB21" i="20" s="1"/>
  <c r="AC21" i="20" s="1"/>
  <c r="AD21" i="20" s="1"/>
  <c r="AE21" i="20" s="1"/>
  <c r="AF21" i="20" s="1"/>
  <c r="AG21" i="20" s="1"/>
  <c r="AH21" i="20" s="1"/>
  <c r="AI21" i="20" s="1"/>
  <c r="AJ21" i="20" s="1"/>
  <c r="AK21" i="20" s="1"/>
  <c r="H16" i="20"/>
  <c r="H15" i="20"/>
  <c r="H14" i="20"/>
  <c r="H13" i="20"/>
  <c r="H12" i="20"/>
  <c r="BG27" i="21" l="1"/>
  <c r="BH27" i="21" s="1"/>
  <c r="BI27" i="21" s="1"/>
  <c r="BJ27" i="21" s="1"/>
  <c r="BK27" i="21" s="1"/>
  <c r="BL27" i="21" s="1"/>
  <c r="BM27" i="21" s="1"/>
  <c r="BN27" i="21" s="1"/>
  <c r="N60" i="21"/>
  <c r="O60" i="21" s="1"/>
  <c r="K34" i="21"/>
  <c r="K68" i="21" s="1"/>
  <c r="K28" i="21"/>
  <c r="K67" i="21" s="1"/>
  <c r="K86" i="21"/>
  <c r="M57" i="21"/>
  <c r="M86" i="21" s="1"/>
  <c r="J94" i="21"/>
  <c r="O91" i="20"/>
  <c r="P91" i="20" s="1"/>
  <c r="Q91" i="20" s="1"/>
  <c r="R91" i="20" s="1"/>
  <c r="S91" i="20" s="1"/>
  <c r="T91" i="20" s="1"/>
  <c r="U91" i="20" s="1"/>
  <c r="V91" i="20" s="1"/>
  <c r="W91" i="20" s="1"/>
  <c r="X91" i="20" s="1"/>
  <c r="Y91" i="20" s="1"/>
  <c r="Z91" i="20" s="1"/>
  <c r="AA91" i="20" s="1"/>
  <c r="AB91" i="20" s="1"/>
  <c r="AC91" i="20" s="1"/>
  <c r="AD91" i="20" s="1"/>
  <c r="AE91" i="20" s="1"/>
  <c r="AF91" i="20" s="1"/>
  <c r="AG91" i="20" s="1"/>
  <c r="AH91" i="20" s="1"/>
  <c r="AI91" i="20" s="1"/>
  <c r="AJ91" i="20" s="1"/>
  <c r="H104" i="20"/>
  <c r="L59" i="21"/>
  <c r="L88" i="21" s="1"/>
  <c r="J72" i="21"/>
  <c r="L18" i="21"/>
  <c r="M18" i="21" s="1"/>
  <c r="H91" i="21"/>
  <c r="P61" i="21"/>
  <c r="O90" i="21"/>
  <c r="K90" i="21"/>
  <c r="H54" i="21"/>
  <c r="M90" i="21"/>
  <c r="M24" i="21"/>
  <c r="L28" i="21"/>
  <c r="L67" i="21" s="1"/>
  <c r="M30" i="21"/>
  <c r="L34" i="21"/>
  <c r="L68" i="21" s="1"/>
  <c r="L58" i="21"/>
  <c r="K87" i="21"/>
  <c r="H92" i="21"/>
  <c r="N46" i="21"/>
  <c r="N70" i="21" s="1"/>
  <c r="O42" i="21"/>
  <c r="H82" i="21"/>
  <c r="K40" i="21"/>
  <c r="K69" i="21" s="1"/>
  <c r="L36" i="21"/>
  <c r="L56" i="21"/>
  <c r="K85" i="21"/>
  <c r="L90" i="21"/>
  <c r="H71" i="21"/>
  <c r="N90" i="21"/>
  <c r="H90" i="20"/>
  <c r="K30" i="20"/>
  <c r="J34" i="20"/>
  <c r="J68" i="20" s="1"/>
  <c r="K36" i="20"/>
  <c r="J40" i="20"/>
  <c r="J69" i="20" s="1"/>
  <c r="K42" i="20"/>
  <c r="J46" i="20"/>
  <c r="J70" i="20" s="1"/>
  <c r="K18" i="20"/>
  <c r="J22" i="20"/>
  <c r="J66" i="20" s="1"/>
  <c r="K24" i="20"/>
  <c r="J28" i="20"/>
  <c r="J67" i="20" s="1"/>
  <c r="H92" i="20"/>
  <c r="J86" i="20"/>
  <c r="K57" i="20"/>
  <c r="L57" i="20" s="1"/>
  <c r="J87" i="20"/>
  <c r="K58" i="20"/>
  <c r="L58" i="20" s="1"/>
  <c r="M58" i="20" s="1"/>
  <c r="N58" i="20" s="1"/>
  <c r="O58" i="20" s="1"/>
  <c r="P58" i="20" s="1"/>
  <c r="Q58" i="20" s="1"/>
  <c r="R58" i="20" s="1"/>
  <c r="S58" i="20" s="1"/>
  <c r="T58" i="20" s="1"/>
  <c r="U58" i="20" s="1"/>
  <c r="V58" i="20" s="1"/>
  <c r="W58" i="20" s="1"/>
  <c r="X58" i="20" s="1"/>
  <c r="Y58" i="20" s="1"/>
  <c r="Z58" i="20" s="1"/>
  <c r="AA58" i="20" s="1"/>
  <c r="AB58" i="20" s="1"/>
  <c r="AC58" i="20" s="1"/>
  <c r="AD58" i="20" s="1"/>
  <c r="AE58" i="20" s="1"/>
  <c r="AF58" i="20" s="1"/>
  <c r="AG58" i="20" s="1"/>
  <c r="AH58" i="20" s="1"/>
  <c r="AI58" i="20" s="1"/>
  <c r="AJ58" i="20" s="1"/>
  <c r="AK58" i="20" s="1"/>
  <c r="J88" i="20"/>
  <c r="K59" i="20"/>
  <c r="L59" i="20" s="1"/>
  <c r="M59" i="20" s="1"/>
  <c r="N59" i="20" s="1"/>
  <c r="O59" i="20" s="1"/>
  <c r="P59" i="20" s="1"/>
  <c r="Q59" i="20" s="1"/>
  <c r="R59" i="20" s="1"/>
  <c r="S59" i="20" s="1"/>
  <c r="T59" i="20" s="1"/>
  <c r="U59" i="20" s="1"/>
  <c r="V59" i="20" s="1"/>
  <c r="W59" i="20" s="1"/>
  <c r="X59" i="20" s="1"/>
  <c r="Y59" i="20" s="1"/>
  <c r="Z59" i="20" s="1"/>
  <c r="AA59" i="20" s="1"/>
  <c r="AB59" i="20" s="1"/>
  <c r="AC59" i="20" s="1"/>
  <c r="AD59" i="20" s="1"/>
  <c r="AE59" i="20" s="1"/>
  <c r="AF59" i="20" s="1"/>
  <c r="AG59" i="20" s="1"/>
  <c r="AH59" i="20" s="1"/>
  <c r="AI59" i="20" s="1"/>
  <c r="AJ59" i="20" s="1"/>
  <c r="AK59" i="20" s="1"/>
  <c r="J85" i="20"/>
  <c r="K56" i="20"/>
  <c r="L56" i="20" s="1"/>
  <c r="M56" i="20" s="1"/>
  <c r="N56" i="20" s="1"/>
  <c r="O56" i="20" s="1"/>
  <c r="P56" i="20" s="1"/>
  <c r="Q56" i="20" s="1"/>
  <c r="R56" i="20" s="1"/>
  <c r="S56" i="20" s="1"/>
  <c r="T56" i="20" s="1"/>
  <c r="U56" i="20" s="1"/>
  <c r="V56" i="20" s="1"/>
  <c r="W56" i="20" s="1"/>
  <c r="X56" i="20" s="1"/>
  <c r="Y56" i="20" s="1"/>
  <c r="Z56" i="20" s="1"/>
  <c r="AA56" i="20" s="1"/>
  <c r="AB56" i="20" s="1"/>
  <c r="AC56" i="20" s="1"/>
  <c r="AD56" i="20" s="1"/>
  <c r="AE56" i="20" s="1"/>
  <c r="AF56" i="20" s="1"/>
  <c r="AG56" i="20" s="1"/>
  <c r="AH56" i="20" s="1"/>
  <c r="AI56" i="20" s="1"/>
  <c r="AJ56" i="20" s="1"/>
  <c r="AK56" i="20" s="1"/>
  <c r="H96" i="20"/>
  <c r="K89" i="20"/>
  <c r="J89" i="20"/>
  <c r="H80" i="20"/>
  <c r="N89" i="21" l="1"/>
  <c r="J98" i="21"/>
  <c r="J109" i="21" s="1"/>
  <c r="N57" i="21"/>
  <c r="O57" i="21" s="1"/>
  <c r="M57" i="20"/>
  <c r="N57" i="20" s="1"/>
  <c r="O57" i="20" s="1"/>
  <c r="P57" i="20" s="1"/>
  <c r="Q57" i="20" s="1"/>
  <c r="R57" i="20" s="1"/>
  <c r="S57" i="20" s="1"/>
  <c r="T57" i="20" s="1"/>
  <c r="U57" i="20" s="1"/>
  <c r="V57" i="20" s="1"/>
  <c r="W57" i="20" s="1"/>
  <c r="X57" i="20" s="1"/>
  <c r="Y57" i="20" s="1"/>
  <c r="Z57" i="20" s="1"/>
  <c r="AA57" i="20" s="1"/>
  <c r="AB57" i="20" s="1"/>
  <c r="AC57" i="20" s="1"/>
  <c r="AD57" i="20" s="1"/>
  <c r="AE57" i="20" s="1"/>
  <c r="AF57" i="20" s="1"/>
  <c r="AG57" i="20" s="1"/>
  <c r="AH57" i="20" s="1"/>
  <c r="AI57" i="20" s="1"/>
  <c r="AJ57" i="20" s="1"/>
  <c r="AK57" i="20" s="1"/>
  <c r="L86" i="20"/>
  <c r="H91" i="20"/>
  <c r="M59" i="21"/>
  <c r="M88" i="21" s="1"/>
  <c r="L22" i="21"/>
  <c r="L66" i="21" s="1"/>
  <c r="P42" i="21"/>
  <c r="O46" i="21"/>
  <c r="O70" i="21" s="1"/>
  <c r="K94" i="21"/>
  <c r="Q61" i="21"/>
  <c r="P90" i="21"/>
  <c r="M36" i="21"/>
  <c r="L40" i="21"/>
  <c r="L69" i="21" s="1"/>
  <c r="L87" i="21"/>
  <c r="M58" i="21"/>
  <c r="L85" i="21"/>
  <c r="M56" i="21"/>
  <c r="P60" i="21"/>
  <c r="O89" i="21"/>
  <c r="M22" i="21"/>
  <c r="M66" i="21" s="1"/>
  <c r="N18" i="21"/>
  <c r="N30" i="21"/>
  <c r="M34" i="21"/>
  <c r="M68" i="21" s="1"/>
  <c r="K72" i="21"/>
  <c r="M28" i="21"/>
  <c r="M67" i="21" s="1"/>
  <c r="N24" i="21"/>
  <c r="L24" i="20"/>
  <c r="K28" i="20"/>
  <c r="K67" i="20" s="1"/>
  <c r="L18" i="20"/>
  <c r="K22" i="20"/>
  <c r="K66" i="20" s="1"/>
  <c r="L42" i="20"/>
  <c r="K46" i="20"/>
  <c r="K70" i="20" s="1"/>
  <c r="L36" i="20"/>
  <c r="K40" i="20"/>
  <c r="K69" i="20" s="1"/>
  <c r="L30" i="20"/>
  <c r="K34" i="20"/>
  <c r="K68" i="20" s="1"/>
  <c r="K87" i="20"/>
  <c r="K85" i="20"/>
  <c r="K86" i="20"/>
  <c r="K88" i="20"/>
  <c r="L89" i="20"/>
  <c r="J94" i="20"/>
  <c r="J72" i="20"/>
  <c r="N59" i="21" l="1"/>
  <c r="N88" i="21" s="1"/>
  <c r="N86" i="21"/>
  <c r="L94" i="21"/>
  <c r="L72" i="21"/>
  <c r="R61" i="21"/>
  <c r="Q90" i="21"/>
  <c r="N28" i="21"/>
  <c r="N67" i="21" s="1"/>
  <c r="O24" i="21"/>
  <c r="K98" i="21"/>
  <c r="N22" i="21"/>
  <c r="N66" i="21" s="1"/>
  <c r="O18" i="21"/>
  <c r="Q60" i="21"/>
  <c r="P89" i="21"/>
  <c r="P57" i="21"/>
  <c r="O86" i="21"/>
  <c r="P46" i="21"/>
  <c r="P70" i="21" s="1"/>
  <c r="Q42" i="21"/>
  <c r="M85" i="21"/>
  <c r="N56" i="21"/>
  <c r="J113" i="21"/>
  <c r="O30" i="21"/>
  <c r="N34" i="21"/>
  <c r="N68" i="21" s="1"/>
  <c r="M40" i="21"/>
  <c r="M69" i="21" s="1"/>
  <c r="M72" i="21" s="1"/>
  <c r="N36" i="21"/>
  <c r="M87" i="21"/>
  <c r="N58" i="21"/>
  <c r="M30" i="20"/>
  <c r="L34" i="20"/>
  <c r="L68" i="20" s="1"/>
  <c r="M42" i="20"/>
  <c r="L46" i="20"/>
  <c r="L70" i="20" s="1"/>
  <c r="M36" i="20"/>
  <c r="L40" i="20"/>
  <c r="L69" i="20" s="1"/>
  <c r="M18" i="20"/>
  <c r="L22" i="20"/>
  <c r="M24" i="20"/>
  <c r="L28" i="20"/>
  <c r="L67" i="20" s="1"/>
  <c r="M89" i="20"/>
  <c r="L85" i="20"/>
  <c r="L88" i="20"/>
  <c r="L87" i="20"/>
  <c r="J98" i="20"/>
  <c r="J109" i="20" s="1"/>
  <c r="J113" i="20" s="1"/>
  <c r="K94" i="20"/>
  <c r="K72" i="20"/>
  <c r="O59" i="21" l="1"/>
  <c r="P59" i="21" s="1"/>
  <c r="L98" i="21"/>
  <c r="L109" i="21" s="1"/>
  <c r="L113" i="21" s="1"/>
  <c r="K109" i="21"/>
  <c r="M94" i="21"/>
  <c r="S61" i="21"/>
  <c r="R90" i="21"/>
  <c r="O28" i="21"/>
  <c r="O67" i="21" s="1"/>
  <c r="P24" i="21"/>
  <c r="N40" i="21"/>
  <c r="N69" i="21" s="1"/>
  <c r="N72" i="21" s="1"/>
  <c r="O36" i="21"/>
  <c r="P30" i="21"/>
  <c r="O34" i="21"/>
  <c r="O68" i="21" s="1"/>
  <c r="Q89" i="21"/>
  <c r="R60" i="21"/>
  <c r="Q46" i="21"/>
  <c r="Q70" i="21" s="1"/>
  <c r="R42" i="21"/>
  <c r="O22" i="21"/>
  <c r="O66" i="21" s="1"/>
  <c r="P18" i="21"/>
  <c r="N87" i="21"/>
  <c r="O58" i="21"/>
  <c r="P86" i="21"/>
  <c r="Q57" i="21"/>
  <c r="O56" i="21"/>
  <c r="N85" i="21"/>
  <c r="N24" i="20"/>
  <c r="M28" i="20"/>
  <c r="M67" i="20" s="1"/>
  <c r="N36" i="20"/>
  <c r="M40" i="20"/>
  <c r="M69" i="20" s="1"/>
  <c r="N42" i="20"/>
  <c r="M46" i="20"/>
  <c r="M70" i="20" s="1"/>
  <c r="N18" i="20"/>
  <c r="M22" i="20"/>
  <c r="M66" i="20" s="1"/>
  <c r="N30" i="20"/>
  <c r="M34" i="20"/>
  <c r="M68" i="20" s="1"/>
  <c r="L94" i="20"/>
  <c r="M87" i="20"/>
  <c r="M86" i="20"/>
  <c r="M88" i="20"/>
  <c r="M85" i="20"/>
  <c r="N89" i="20"/>
  <c r="K98" i="20"/>
  <c r="O88" i="21" l="1"/>
  <c r="P22" i="21"/>
  <c r="P66" i="21" s="1"/>
  <c r="Q18" i="21"/>
  <c r="P88" i="21"/>
  <c r="Q59" i="21"/>
  <c r="N94" i="21"/>
  <c r="N98" i="21" s="1"/>
  <c r="N109" i="21" s="1"/>
  <c r="N113" i="21" s="1"/>
  <c r="P34" i="21"/>
  <c r="P68" i="21" s="1"/>
  <c r="Q30" i="21"/>
  <c r="K113" i="21"/>
  <c r="T61" i="21"/>
  <c r="S90" i="21"/>
  <c r="Q86" i="21"/>
  <c r="R57" i="21"/>
  <c r="P36" i="21"/>
  <c r="O40" i="21"/>
  <c r="O69" i="21" s="1"/>
  <c r="O72" i="21" s="1"/>
  <c r="S42" i="21"/>
  <c r="R46" i="21"/>
  <c r="R70" i="21" s="1"/>
  <c r="R89" i="21"/>
  <c r="S60" i="21"/>
  <c r="O85" i="21"/>
  <c r="P56" i="21"/>
  <c r="P58" i="21"/>
  <c r="O87" i="21"/>
  <c r="P28" i="21"/>
  <c r="P67" i="21" s="1"/>
  <c r="Q24" i="21"/>
  <c r="M98" i="21"/>
  <c r="O42" i="20"/>
  <c r="N46" i="20"/>
  <c r="O30" i="20"/>
  <c r="N34" i="20"/>
  <c r="N68" i="20" s="1"/>
  <c r="O36" i="20"/>
  <c r="N40" i="20"/>
  <c r="N69" i="20" s="1"/>
  <c r="O18" i="20"/>
  <c r="N22" i="20"/>
  <c r="N66" i="20" s="1"/>
  <c r="O24" i="20"/>
  <c r="N28" i="20"/>
  <c r="N67" i="20" s="1"/>
  <c r="M94" i="20"/>
  <c r="N86" i="20"/>
  <c r="O89" i="20"/>
  <c r="N85" i="20"/>
  <c r="N87" i="20"/>
  <c r="N88" i="20"/>
  <c r="K109" i="20"/>
  <c r="M72" i="20"/>
  <c r="T60" i="21" l="1"/>
  <c r="S89" i="21"/>
  <c r="Q28" i="21"/>
  <c r="Q67" i="21" s="1"/>
  <c r="R24" i="21"/>
  <c r="R59" i="21"/>
  <c r="Q88" i="21"/>
  <c r="Q34" i="21"/>
  <c r="Q68" i="21" s="1"/>
  <c r="R30" i="21"/>
  <c r="T42" i="21"/>
  <c r="S46" i="21"/>
  <c r="S70" i="21" s="1"/>
  <c r="Q36" i="21"/>
  <c r="P40" i="21"/>
  <c r="P69" i="21" s="1"/>
  <c r="P72" i="21" s="1"/>
  <c r="P87" i="21"/>
  <c r="Q58" i="21"/>
  <c r="R86" i="21"/>
  <c r="S57" i="21"/>
  <c r="P85" i="21"/>
  <c r="Q56" i="21"/>
  <c r="Q22" i="21"/>
  <c r="Q66" i="21" s="1"/>
  <c r="R18" i="21"/>
  <c r="M109" i="21"/>
  <c r="O94" i="21"/>
  <c r="O98" i="21" s="1"/>
  <c r="U61" i="21"/>
  <c r="T90" i="21"/>
  <c r="P36" i="20"/>
  <c r="O40" i="20"/>
  <c r="O69" i="20" s="1"/>
  <c r="P18" i="20"/>
  <c r="O22" i="20"/>
  <c r="O66" i="20" s="1"/>
  <c r="P30" i="20"/>
  <c r="O34" i="20"/>
  <c r="O68" i="20" s="1"/>
  <c r="P24" i="20"/>
  <c r="O28" i="20"/>
  <c r="O67" i="20" s="1"/>
  <c r="P42" i="20"/>
  <c r="O46" i="20"/>
  <c r="O70" i="20" s="1"/>
  <c r="M98" i="20"/>
  <c r="M109" i="20" s="1"/>
  <c r="M113" i="20" s="1"/>
  <c r="O87" i="20"/>
  <c r="O88" i="20"/>
  <c r="P89" i="20"/>
  <c r="N70" i="20"/>
  <c r="N72" i="20" s="1"/>
  <c r="O85" i="20"/>
  <c r="O86" i="20"/>
  <c r="N94" i="20"/>
  <c r="K113" i="20"/>
  <c r="P94" i="21" l="1"/>
  <c r="P98" i="21" s="1"/>
  <c r="P109" i="21" s="1"/>
  <c r="P113" i="21" s="1"/>
  <c r="O109" i="21"/>
  <c r="O113" i="21" s="1"/>
  <c r="U42" i="21"/>
  <c r="T46" i="21"/>
  <c r="T70" i="21" s="1"/>
  <c r="R28" i="21"/>
  <c r="R67" i="21" s="1"/>
  <c r="S24" i="21"/>
  <c r="S18" i="21"/>
  <c r="R22" i="21"/>
  <c r="R66" i="21" s="1"/>
  <c r="R88" i="21"/>
  <c r="S59" i="21"/>
  <c r="S86" i="21"/>
  <c r="T57" i="21"/>
  <c r="R58" i="21"/>
  <c r="Q87" i="21"/>
  <c r="R34" i="21"/>
  <c r="R68" i="21" s="1"/>
  <c r="S30" i="21"/>
  <c r="T89" i="21"/>
  <c r="U60" i="21"/>
  <c r="Q85" i="21"/>
  <c r="R56" i="21"/>
  <c r="R36" i="21"/>
  <c r="Q40" i="21"/>
  <c r="Q69" i="21" s="1"/>
  <c r="Q72" i="21" s="1"/>
  <c r="M113" i="21"/>
  <c r="V61" i="21"/>
  <c r="U90" i="21"/>
  <c r="Q42" i="20"/>
  <c r="P46" i="20"/>
  <c r="Q18" i="20"/>
  <c r="P22" i="20"/>
  <c r="P66" i="20" s="1"/>
  <c r="Q24" i="20"/>
  <c r="P28" i="20"/>
  <c r="P67" i="20" s="1"/>
  <c r="Q30" i="20"/>
  <c r="P34" i="20"/>
  <c r="P68" i="20" s="1"/>
  <c r="Q36" i="20"/>
  <c r="P40" i="20"/>
  <c r="P69" i="20" s="1"/>
  <c r="O94" i="20"/>
  <c r="P86" i="20"/>
  <c r="P85" i="20"/>
  <c r="Q89" i="20"/>
  <c r="P88" i="20"/>
  <c r="N98" i="20"/>
  <c r="N109" i="20" s="1"/>
  <c r="P87" i="20"/>
  <c r="O72" i="20"/>
  <c r="Q94" i="21" l="1"/>
  <c r="Q98" i="21" s="1"/>
  <c r="Q109" i="21" s="1"/>
  <c r="U57" i="21"/>
  <c r="T86" i="21"/>
  <c r="T18" i="21"/>
  <c r="S22" i="21"/>
  <c r="S66" i="21" s="1"/>
  <c r="S36" i="21"/>
  <c r="R40" i="21"/>
  <c r="R69" i="21" s="1"/>
  <c r="R72" i="21" s="1"/>
  <c r="R85" i="21"/>
  <c r="S56" i="21"/>
  <c r="V60" i="21"/>
  <c r="U89" i="21"/>
  <c r="S34" i="21"/>
  <c r="S68" i="21" s="1"/>
  <c r="T30" i="21"/>
  <c r="V42" i="21"/>
  <c r="U46" i="21"/>
  <c r="U70" i="21" s="1"/>
  <c r="S88" i="21"/>
  <c r="T59" i="21"/>
  <c r="W61" i="21"/>
  <c r="V90" i="21"/>
  <c r="S28" i="21"/>
  <c r="S67" i="21" s="1"/>
  <c r="T24" i="21"/>
  <c r="S58" i="21"/>
  <c r="R87" i="21"/>
  <c r="R24" i="20"/>
  <c r="Q28" i="20"/>
  <c r="Q67" i="20" s="1"/>
  <c r="R30" i="20"/>
  <c r="Q34" i="20"/>
  <c r="R18" i="20"/>
  <c r="Q22" i="20"/>
  <c r="R36" i="20"/>
  <c r="Q40" i="20"/>
  <c r="Q69" i="20" s="1"/>
  <c r="R42" i="20"/>
  <c r="Q46" i="20"/>
  <c r="Q70" i="20" s="1"/>
  <c r="P94" i="20"/>
  <c r="O98" i="20"/>
  <c r="O109" i="20" s="1"/>
  <c r="O113" i="20" s="1"/>
  <c r="P70" i="20"/>
  <c r="P72" i="20" s="1"/>
  <c r="Q87" i="20"/>
  <c r="R89" i="20"/>
  <c r="Q85" i="20"/>
  <c r="Q88" i="20"/>
  <c r="Q86" i="20"/>
  <c r="Q68" i="20"/>
  <c r="N113" i="20"/>
  <c r="R94" i="21" l="1"/>
  <c r="R98" i="21" s="1"/>
  <c r="R109" i="21" s="1"/>
  <c r="R113" i="21" s="1"/>
  <c r="U59" i="21"/>
  <c r="T88" i="21"/>
  <c r="S40" i="21"/>
  <c r="S69" i="21" s="1"/>
  <c r="S72" i="21" s="1"/>
  <c r="T36" i="21"/>
  <c r="T28" i="21"/>
  <c r="T67" i="21" s="1"/>
  <c r="U24" i="21"/>
  <c r="W60" i="21"/>
  <c r="V89" i="21"/>
  <c r="X61" i="21"/>
  <c r="W90" i="21"/>
  <c r="V57" i="21"/>
  <c r="U86" i="21"/>
  <c r="V46" i="21"/>
  <c r="V70" i="21" s="1"/>
  <c r="W42" i="21"/>
  <c r="T34" i="21"/>
  <c r="T68" i="21" s="1"/>
  <c r="U30" i="21"/>
  <c r="S85" i="21"/>
  <c r="T56" i="21"/>
  <c r="U18" i="21"/>
  <c r="T22" i="21"/>
  <c r="T66" i="21" s="1"/>
  <c r="S87" i="21"/>
  <c r="T58" i="21"/>
  <c r="Q113" i="21"/>
  <c r="S18" i="20"/>
  <c r="R22" i="20"/>
  <c r="R66" i="20" s="1"/>
  <c r="S30" i="20"/>
  <c r="R34" i="20"/>
  <c r="R68" i="20" s="1"/>
  <c r="S42" i="20"/>
  <c r="R46" i="20"/>
  <c r="S36" i="20"/>
  <c r="R40" i="20"/>
  <c r="R69" i="20" s="1"/>
  <c r="S24" i="20"/>
  <c r="R28" i="20"/>
  <c r="R67" i="20" s="1"/>
  <c r="P98" i="20"/>
  <c r="P109" i="20" s="1"/>
  <c r="P113" i="20" s="1"/>
  <c r="Q94" i="20"/>
  <c r="R87" i="20"/>
  <c r="R88" i="20"/>
  <c r="R85" i="20"/>
  <c r="S89" i="20"/>
  <c r="R86" i="20"/>
  <c r="T87" i="21" l="1"/>
  <c r="U58" i="21"/>
  <c r="U56" i="21"/>
  <c r="T85" i="21"/>
  <c r="T40" i="21"/>
  <c r="T69" i="21" s="1"/>
  <c r="T72" i="21" s="1"/>
  <c r="U36" i="21"/>
  <c r="W89" i="21"/>
  <c r="X60" i="21"/>
  <c r="V24" i="21"/>
  <c r="U28" i="21"/>
  <c r="U67" i="21" s="1"/>
  <c r="U34" i="21"/>
  <c r="U68" i="21" s="1"/>
  <c r="V30" i="21"/>
  <c r="S94" i="21"/>
  <c r="S98" i="21" s="1"/>
  <c r="S109" i="21" s="1"/>
  <c r="W57" i="21"/>
  <c r="V86" i="21"/>
  <c r="Y61" i="21"/>
  <c r="X90" i="21"/>
  <c r="V18" i="21"/>
  <c r="U22" i="21"/>
  <c r="U66" i="21" s="1"/>
  <c r="W46" i="21"/>
  <c r="W70" i="21" s="1"/>
  <c r="X42" i="21"/>
  <c r="U88" i="21"/>
  <c r="V59" i="21"/>
  <c r="T42" i="20"/>
  <c r="S46" i="20"/>
  <c r="T24" i="20"/>
  <c r="S28" i="20"/>
  <c r="S67" i="20" s="1"/>
  <c r="T36" i="20"/>
  <c r="S40" i="20"/>
  <c r="S69" i="20" s="1"/>
  <c r="T30" i="20"/>
  <c r="S34" i="20"/>
  <c r="S68" i="20" s="1"/>
  <c r="T18" i="20"/>
  <c r="S22" i="20"/>
  <c r="S66" i="20" s="1"/>
  <c r="R94" i="20"/>
  <c r="R70" i="20"/>
  <c r="R72" i="20" s="1"/>
  <c r="S88" i="20"/>
  <c r="S85" i="20"/>
  <c r="S87" i="20"/>
  <c r="S86" i="20"/>
  <c r="T89" i="20"/>
  <c r="S70" i="20"/>
  <c r="T94" i="21" l="1"/>
  <c r="T98" i="21" s="1"/>
  <c r="T109" i="21" s="1"/>
  <c r="T113" i="21" s="1"/>
  <c r="W24" i="21"/>
  <c r="V28" i="21"/>
  <c r="V67" i="21" s="1"/>
  <c r="S113" i="21"/>
  <c r="Y42" i="21"/>
  <c r="X46" i="21"/>
  <c r="X70" i="21" s="1"/>
  <c r="V22" i="21"/>
  <c r="V66" i="21" s="1"/>
  <c r="W18" i="21"/>
  <c r="Z61" i="21"/>
  <c r="Y90" i="21"/>
  <c r="W86" i="21"/>
  <c r="X57" i="21"/>
  <c r="U85" i="21"/>
  <c r="V56" i="21"/>
  <c r="X89" i="21"/>
  <c r="Y60" i="21"/>
  <c r="U40" i="21"/>
  <c r="U69" i="21" s="1"/>
  <c r="U72" i="21" s="1"/>
  <c r="V36" i="21"/>
  <c r="V34" i="21"/>
  <c r="V68" i="21" s="1"/>
  <c r="W30" i="21"/>
  <c r="U87" i="21"/>
  <c r="V58" i="21"/>
  <c r="V88" i="21"/>
  <c r="W59" i="21"/>
  <c r="U42" i="20"/>
  <c r="T46" i="20"/>
  <c r="U30" i="20"/>
  <c r="T34" i="20"/>
  <c r="T68" i="20" s="1"/>
  <c r="U36" i="20"/>
  <c r="T40" i="20"/>
  <c r="T69" i="20" s="1"/>
  <c r="U24" i="20"/>
  <c r="T28" i="20"/>
  <c r="T67" i="20" s="1"/>
  <c r="U18" i="20"/>
  <c r="T22" i="20"/>
  <c r="T66" i="20" s="1"/>
  <c r="R98" i="20"/>
  <c r="R109" i="20" s="1"/>
  <c r="R113" i="20" s="1"/>
  <c r="S94" i="20"/>
  <c r="T86" i="20"/>
  <c r="U89" i="20"/>
  <c r="T85" i="20"/>
  <c r="T88" i="20"/>
  <c r="T87" i="20"/>
  <c r="S72" i="20"/>
  <c r="X59" i="21" l="1"/>
  <c r="W88" i="21"/>
  <c r="X86" i="21"/>
  <c r="Y57" i="21"/>
  <c r="AA61" i="21"/>
  <c r="Z90" i="21"/>
  <c r="X24" i="21"/>
  <c r="W28" i="21"/>
  <c r="W67" i="21" s="1"/>
  <c r="V87" i="21"/>
  <c r="W58" i="21"/>
  <c r="W22" i="21"/>
  <c r="W66" i="21" s="1"/>
  <c r="X18" i="21"/>
  <c r="Y89" i="21"/>
  <c r="Z60" i="21"/>
  <c r="Z42" i="21"/>
  <c r="Y46" i="21"/>
  <c r="Y70" i="21" s="1"/>
  <c r="W34" i="21"/>
  <c r="W68" i="21" s="1"/>
  <c r="X30" i="21"/>
  <c r="V40" i="21"/>
  <c r="V69" i="21" s="1"/>
  <c r="V72" i="21" s="1"/>
  <c r="W36" i="21"/>
  <c r="V85" i="21"/>
  <c r="W56" i="21"/>
  <c r="U94" i="21"/>
  <c r="U98" i="21" s="1"/>
  <c r="U109" i="21" s="1"/>
  <c r="U113" i="21" s="1"/>
  <c r="V42" i="20"/>
  <c r="U46" i="20"/>
  <c r="V18" i="20"/>
  <c r="U22" i="20"/>
  <c r="U66" i="20" s="1"/>
  <c r="V24" i="20"/>
  <c r="U28" i="20"/>
  <c r="U67" i="20" s="1"/>
  <c r="V36" i="20"/>
  <c r="U40" i="20"/>
  <c r="U69" i="20" s="1"/>
  <c r="V30" i="20"/>
  <c r="U34" i="20"/>
  <c r="U68" i="20" s="1"/>
  <c r="S98" i="20"/>
  <c r="S109" i="20" s="1"/>
  <c r="S113" i="20" s="1"/>
  <c r="T94" i="20"/>
  <c r="U87" i="20"/>
  <c r="T70" i="20"/>
  <c r="T72" i="20" s="1"/>
  <c r="U85" i="20"/>
  <c r="V89" i="20"/>
  <c r="U88" i="20"/>
  <c r="U86" i="20"/>
  <c r="V94" i="21" l="1"/>
  <c r="V98" i="21" s="1"/>
  <c r="V109" i="21" s="1"/>
  <c r="V113" i="21" s="1"/>
  <c r="X58" i="21"/>
  <c r="W87" i="21"/>
  <c r="Y24" i="21"/>
  <c r="X28" i="21"/>
  <c r="X67" i="21" s="1"/>
  <c r="W40" i="21"/>
  <c r="W69" i="21" s="1"/>
  <c r="W72" i="21" s="1"/>
  <c r="X36" i="21"/>
  <c r="AA60" i="21"/>
  <c r="Z89" i="21"/>
  <c r="X56" i="21"/>
  <c r="W85" i="21"/>
  <c r="Y30" i="21"/>
  <c r="X34" i="21"/>
  <c r="X68" i="21" s="1"/>
  <c r="AB61" i="21"/>
  <c r="AA90" i="21"/>
  <c r="Y86" i="21"/>
  <c r="Z57" i="21"/>
  <c r="Z46" i="21"/>
  <c r="Z70" i="21" s="1"/>
  <c r="AA42" i="21"/>
  <c r="X88" i="21"/>
  <c r="Y59" i="21"/>
  <c r="Y18" i="21"/>
  <c r="X22" i="21"/>
  <c r="X66" i="21" s="1"/>
  <c r="W42" i="20"/>
  <c r="V46" i="20"/>
  <c r="W24" i="20"/>
  <c r="V28" i="20"/>
  <c r="V67" i="20" s="1"/>
  <c r="W18" i="20"/>
  <c r="V22" i="20"/>
  <c r="V66" i="20" s="1"/>
  <c r="W30" i="20"/>
  <c r="V34" i="20"/>
  <c r="V68" i="20" s="1"/>
  <c r="W36" i="20"/>
  <c r="V40" i="20"/>
  <c r="V69" i="20" s="1"/>
  <c r="T98" i="20"/>
  <c r="T109" i="20" s="1"/>
  <c r="T113" i="20" s="1"/>
  <c r="V88" i="20"/>
  <c r="V86" i="20"/>
  <c r="U70" i="20"/>
  <c r="U72" i="20" s="1"/>
  <c r="V87" i="20"/>
  <c r="W89" i="20"/>
  <c r="V85" i="20"/>
  <c r="U94" i="20"/>
  <c r="V70" i="20"/>
  <c r="W94" i="21" l="1"/>
  <c r="W98" i="21" s="1"/>
  <c r="W109" i="21" s="1"/>
  <c r="W113" i="21" s="1"/>
  <c r="Z30" i="21"/>
  <c r="Y34" i="21"/>
  <c r="Y68" i="21" s="1"/>
  <c r="Z59" i="21"/>
  <c r="Y88" i="21"/>
  <c r="X40" i="21"/>
  <c r="X69" i="21" s="1"/>
  <c r="X72" i="21" s="1"/>
  <c r="Y36" i="21"/>
  <c r="X85" i="21"/>
  <c r="Y56" i="21"/>
  <c r="AB42" i="21"/>
  <c r="AA46" i="21"/>
  <c r="AA70" i="21" s="1"/>
  <c r="Y28" i="21"/>
  <c r="Y67" i="21" s="1"/>
  <c r="Z24" i="21"/>
  <c r="Y22" i="21"/>
  <c r="Y66" i="21" s="1"/>
  <c r="Z18" i="21"/>
  <c r="AB60" i="21"/>
  <c r="AA89" i="21"/>
  <c r="AA57" i="21"/>
  <c r="Z86" i="21"/>
  <c r="AC61" i="21"/>
  <c r="AB90" i="21"/>
  <c r="X87" i="21"/>
  <c r="Y58" i="21"/>
  <c r="X18" i="20"/>
  <c r="W22" i="20"/>
  <c r="W66" i="20" s="1"/>
  <c r="X24" i="20"/>
  <c r="W28" i="20"/>
  <c r="W67" i="20" s="1"/>
  <c r="X36" i="20"/>
  <c r="W40" i="20"/>
  <c r="W69" i="20" s="1"/>
  <c r="X30" i="20"/>
  <c r="W34" i="20"/>
  <c r="W68" i="20" s="1"/>
  <c r="V94" i="20"/>
  <c r="X42" i="20"/>
  <c r="W46" i="20"/>
  <c r="W87" i="20"/>
  <c r="W86" i="20"/>
  <c r="W85" i="20"/>
  <c r="X89" i="20"/>
  <c r="U98" i="20"/>
  <c r="U109" i="20" s="1"/>
  <c r="U113" i="20" s="1"/>
  <c r="W88" i="20"/>
  <c r="V72" i="20"/>
  <c r="AB46" i="21" l="1"/>
  <c r="AB70" i="21" s="1"/>
  <c r="AC42" i="21"/>
  <c r="Y87" i="21"/>
  <c r="Z58" i="21"/>
  <c r="AB57" i="21"/>
  <c r="AA86" i="21"/>
  <c r="X94" i="21"/>
  <c r="X98" i="21" s="1"/>
  <c r="X109" i="21" s="1"/>
  <c r="X113" i="21" s="1"/>
  <c r="AC60" i="21"/>
  <c r="AB89" i="21"/>
  <c r="AA59" i="21"/>
  <c r="Z88" i="21"/>
  <c r="Y85" i="21"/>
  <c r="Z56" i="21"/>
  <c r="Y40" i="21"/>
  <c r="Y69" i="21" s="1"/>
  <c r="Y72" i="21" s="1"/>
  <c r="Z36" i="21"/>
  <c r="Z22" i="21"/>
  <c r="Z66" i="21" s="1"/>
  <c r="AA18" i="21"/>
  <c r="AD61" i="21"/>
  <c r="AC90" i="21"/>
  <c r="Z28" i="21"/>
  <c r="Z67" i="21" s="1"/>
  <c r="AA24" i="21"/>
  <c r="AA30" i="21"/>
  <c r="Z34" i="21"/>
  <c r="Z68" i="21" s="1"/>
  <c r="Y30" i="20"/>
  <c r="X34" i="20"/>
  <c r="Y36" i="20"/>
  <c r="X40" i="20"/>
  <c r="X69" i="20" s="1"/>
  <c r="Y24" i="20"/>
  <c r="X28" i="20"/>
  <c r="X67" i="20" s="1"/>
  <c r="Y42" i="20"/>
  <c r="X46" i="20"/>
  <c r="X70" i="20" s="1"/>
  <c r="Y18" i="20"/>
  <c r="X22" i="20"/>
  <c r="X66" i="20" s="1"/>
  <c r="Y89" i="20"/>
  <c r="X85" i="20"/>
  <c r="X86" i="20"/>
  <c r="W70" i="20"/>
  <c r="W72" i="20" s="1"/>
  <c r="X87" i="20"/>
  <c r="X88" i="20"/>
  <c r="W94" i="20"/>
  <c r="X68" i="20"/>
  <c r="V98" i="20"/>
  <c r="V109" i="20" s="1"/>
  <c r="V113" i="20" s="1"/>
  <c r="Y94" i="21" l="1"/>
  <c r="Y98" i="21" s="1"/>
  <c r="Y109" i="21" s="1"/>
  <c r="Y113" i="21" s="1"/>
  <c r="AB30" i="21"/>
  <c r="AA34" i="21"/>
  <c r="AA68" i="21" s="1"/>
  <c r="AC89" i="21"/>
  <c r="AD60" i="21"/>
  <c r="AA22" i="21"/>
  <c r="AA66" i="21" s="1"/>
  <c r="AB18" i="21"/>
  <c r="Z87" i="21"/>
  <c r="AA58" i="21"/>
  <c r="AA88" i="21"/>
  <c r="AB59" i="21"/>
  <c r="AE61" i="21"/>
  <c r="AD90" i="21"/>
  <c r="Z40" i="21"/>
  <c r="Z69" i="21" s="1"/>
  <c r="Z72" i="21" s="1"/>
  <c r="AA36" i="21"/>
  <c r="AB86" i="21"/>
  <c r="AC57" i="21"/>
  <c r="AC46" i="21"/>
  <c r="AC70" i="21" s="1"/>
  <c r="AD42" i="21"/>
  <c r="AA28" i="21"/>
  <c r="AA67" i="21" s="1"/>
  <c r="AB24" i="21"/>
  <c r="AA56" i="21"/>
  <c r="Z85" i="21"/>
  <c r="Z18" i="20"/>
  <c r="Y22" i="20"/>
  <c r="Y66" i="20" s="1"/>
  <c r="Z24" i="20"/>
  <c r="Y28" i="20"/>
  <c r="Y67" i="20" s="1"/>
  <c r="Z36" i="20"/>
  <c r="Y40" i="20"/>
  <c r="Y69" i="20" s="1"/>
  <c r="Z42" i="20"/>
  <c r="Y46" i="20"/>
  <c r="Z30" i="20"/>
  <c r="Y34" i="20"/>
  <c r="Y68" i="20" s="1"/>
  <c r="X94" i="20"/>
  <c r="W98" i="20"/>
  <c r="W109" i="20" s="1"/>
  <c r="W113" i="20" s="1"/>
  <c r="Y85" i="20"/>
  <c r="Y87" i="20"/>
  <c r="Y88" i="20"/>
  <c r="Y86" i="20"/>
  <c r="Z89" i="20"/>
  <c r="X72" i="20"/>
  <c r="Z94" i="21" l="1"/>
  <c r="Z98" i="21" s="1"/>
  <c r="Z109" i="21" s="1"/>
  <c r="Z113" i="21" s="1"/>
  <c r="AB58" i="21"/>
  <c r="AA87" i="21"/>
  <c r="AE42" i="21"/>
  <c r="AD46" i="21"/>
  <c r="AD70" i="21" s="1"/>
  <c r="AD89" i="21"/>
  <c r="AE60" i="21"/>
  <c r="AB88" i="21"/>
  <c r="AC59" i="21"/>
  <c r="AB28" i="21"/>
  <c r="AB67" i="21" s="1"/>
  <c r="AC24" i="21"/>
  <c r="AB22" i="21"/>
  <c r="AB66" i="21" s="1"/>
  <c r="AC18" i="21"/>
  <c r="AA85" i="21"/>
  <c r="AB56" i="21"/>
  <c r="AA40" i="21"/>
  <c r="AA69" i="21" s="1"/>
  <c r="AA72" i="21" s="1"/>
  <c r="AB36" i="21"/>
  <c r="AF61" i="21"/>
  <c r="AE90" i="21"/>
  <c r="AC86" i="21"/>
  <c r="AD57" i="21"/>
  <c r="AB34" i="21"/>
  <c r="AB68" i="21" s="1"/>
  <c r="AC30" i="21"/>
  <c r="AA42" i="20"/>
  <c r="Z46" i="20"/>
  <c r="AA36" i="20"/>
  <c r="Z40" i="20"/>
  <c r="Z69" i="20" s="1"/>
  <c r="AA30" i="20"/>
  <c r="Z34" i="20"/>
  <c r="Z68" i="20" s="1"/>
  <c r="AA24" i="20"/>
  <c r="Z28" i="20"/>
  <c r="Z67" i="20" s="1"/>
  <c r="AA18" i="20"/>
  <c r="Z22" i="20"/>
  <c r="Z66" i="20" s="1"/>
  <c r="X98" i="20"/>
  <c r="X109" i="20" s="1"/>
  <c r="X113" i="20" s="1"/>
  <c r="Y70" i="20"/>
  <c r="Y72" i="20" s="1"/>
  <c r="Z86" i="20"/>
  <c r="Z88" i="20"/>
  <c r="Z87" i="20"/>
  <c r="AA89" i="20"/>
  <c r="Z85" i="20"/>
  <c r="Y94" i="20"/>
  <c r="AA94" i="21" l="1"/>
  <c r="AA98" i="21" s="1"/>
  <c r="AA109" i="21" s="1"/>
  <c r="AA113" i="21" s="1"/>
  <c r="AD86" i="21"/>
  <c r="AE57" i="21"/>
  <c r="AC28" i="21"/>
  <c r="AC67" i="21" s="1"/>
  <c r="AD24" i="21"/>
  <c r="AC34" i="21"/>
  <c r="AC68" i="21" s="1"/>
  <c r="AD30" i="21"/>
  <c r="AC88" i="21"/>
  <c r="AD59" i="21"/>
  <c r="AG61" i="21"/>
  <c r="AF90" i="21"/>
  <c r="AB40" i="21"/>
  <c r="AB69" i="21" s="1"/>
  <c r="AB72" i="21" s="1"/>
  <c r="AC36" i="21"/>
  <c r="AF42" i="21"/>
  <c r="AE46" i="21"/>
  <c r="AE70" i="21" s="1"/>
  <c r="AB85" i="21"/>
  <c r="AC56" i="21"/>
  <c r="AC22" i="21"/>
  <c r="AC66" i="21" s="1"/>
  <c r="AD18" i="21"/>
  <c r="AF60" i="21"/>
  <c r="AE89" i="21"/>
  <c r="AB87" i="21"/>
  <c r="AC58" i="21"/>
  <c r="AB18" i="20"/>
  <c r="AA22" i="20"/>
  <c r="AA66" i="20" s="1"/>
  <c r="AB24" i="20"/>
  <c r="AA28" i="20"/>
  <c r="AA67" i="20" s="1"/>
  <c r="AB36" i="20"/>
  <c r="AA40" i="20"/>
  <c r="AA69" i="20" s="1"/>
  <c r="AB30" i="20"/>
  <c r="AA34" i="20"/>
  <c r="AA68" i="20" s="1"/>
  <c r="AB42" i="20"/>
  <c r="AA46" i="20"/>
  <c r="Z94" i="20"/>
  <c r="AA85" i="20"/>
  <c r="AB89" i="20"/>
  <c r="Z70" i="20"/>
  <c r="Z72" i="20" s="1"/>
  <c r="AA88" i="20"/>
  <c r="Y98" i="20"/>
  <c r="Y109" i="20" s="1"/>
  <c r="Y113" i="20" s="1"/>
  <c r="AA87" i="20"/>
  <c r="AA86" i="20"/>
  <c r="AH61" i="21" l="1"/>
  <c r="AG90" i="21"/>
  <c r="AD58" i="21"/>
  <c r="AC87" i="21"/>
  <c r="AD88" i="21"/>
  <c r="AE59" i="21"/>
  <c r="AB94" i="21"/>
  <c r="AB98" i="21" s="1"/>
  <c r="AB109" i="21" s="1"/>
  <c r="AB113" i="21" s="1"/>
  <c r="AD28" i="21"/>
  <c r="AD67" i="21" s="1"/>
  <c r="AE24" i="21"/>
  <c r="AF89" i="21"/>
  <c r="AG60" i="21"/>
  <c r="AE18" i="21"/>
  <c r="AD22" i="21"/>
  <c r="AD66" i="21" s="1"/>
  <c r="AD34" i="21"/>
  <c r="AD68" i="21" s="1"/>
  <c r="AE30" i="21"/>
  <c r="AG42" i="21"/>
  <c r="AF46" i="21"/>
  <c r="AF70" i="21" s="1"/>
  <c r="AE86" i="21"/>
  <c r="AF57" i="21"/>
  <c r="AC85" i="21"/>
  <c r="AC94" i="21" s="1"/>
  <c r="AD56" i="21"/>
  <c r="AC40" i="21"/>
  <c r="AC69" i="21" s="1"/>
  <c r="AC72" i="21" s="1"/>
  <c r="AD36" i="21"/>
  <c r="AC42" i="20"/>
  <c r="AB46" i="20"/>
  <c r="AC30" i="20"/>
  <c r="AB34" i="20"/>
  <c r="AB68" i="20" s="1"/>
  <c r="AC36" i="20"/>
  <c r="AB40" i="20"/>
  <c r="AB69" i="20" s="1"/>
  <c r="AC24" i="20"/>
  <c r="AB28" i="20"/>
  <c r="AB67" i="20" s="1"/>
  <c r="Z98" i="20"/>
  <c r="Z109" i="20" s="1"/>
  <c r="Z113" i="20" s="1"/>
  <c r="AC18" i="20"/>
  <c r="AB22" i="20"/>
  <c r="AB66" i="20" s="1"/>
  <c r="AA94" i="20"/>
  <c r="AB86" i="20"/>
  <c r="AB88" i="20"/>
  <c r="AC89" i="20"/>
  <c r="AB87" i="20"/>
  <c r="AA70" i="20"/>
  <c r="AA72" i="20" s="1"/>
  <c r="AB85" i="20"/>
  <c r="AB70" i="20"/>
  <c r="AC98" i="21" l="1"/>
  <c r="AC109" i="21" s="1"/>
  <c r="AC113" i="21" s="1"/>
  <c r="AE28" i="21"/>
  <c r="AE67" i="21" s="1"/>
  <c r="AF24" i="21"/>
  <c r="AE58" i="21"/>
  <c r="AD87" i="21"/>
  <c r="AD85" i="21"/>
  <c r="AE56" i="21"/>
  <c r="AG57" i="21"/>
  <c r="AF86" i="21"/>
  <c r="AE88" i="21"/>
  <c r="AF59" i="21"/>
  <c r="AE34" i="21"/>
  <c r="AE68" i="21" s="1"/>
  <c r="AF30" i="21"/>
  <c r="AI61" i="21"/>
  <c r="AH90" i="21"/>
  <c r="AH60" i="21"/>
  <c r="AG89" i="21"/>
  <c r="AH42" i="21"/>
  <c r="AG46" i="21"/>
  <c r="AG70" i="21" s="1"/>
  <c r="AD40" i="21"/>
  <c r="AD69" i="21" s="1"/>
  <c r="AD72" i="21" s="1"/>
  <c r="AE36" i="21"/>
  <c r="AF18" i="21"/>
  <c r="AE22" i="21"/>
  <c r="AE66" i="21" s="1"/>
  <c r="AD24" i="20"/>
  <c r="AC28" i="20"/>
  <c r="AC67" i="20" s="1"/>
  <c r="AD36" i="20"/>
  <c r="AC40" i="20"/>
  <c r="AC69" i="20" s="1"/>
  <c r="AD18" i="20"/>
  <c r="AC22" i="20"/>
  <c r="AC66" i="20" s="1"/>
  <c r="AD30" i="20"/>
  <c r="AC34" i="20"/>
  <c r="AC68" i="20" s="1"/>
  <c r="AD42" i="20"/>
  <c r="AC46" i="20"/>
  <c r="AA98" i="20"/>
  <c r="AA109" i="20" s="1"/>
  <c r="AA113" i="20" s="1"/>
  <c r="AC85" i="20"/>
  <c r="AC87" i="20"/>
  <c r="AC88" i="20"/>
  <c r="AD89" i="20"/>
  <c r="AC86" i="20"/>
  <c r="AB94" i="20"/>
  <c r="AB72" i="20"/>
  <c r="AD94" i="21" l="1"/>
  <c r="AD98" i="21" s="1"/>
  <c r="AD109" i="21" s="1"/>
  <c r="AD113" i="21" s="1"/>
  <c r="AF34" i="21"/>
  <c r="AF68" i="21" s="1"/>
  <c r="AG30" i="21"/>
  <c r="AE40" i="21"/>
  <c r="AE69" i="21" s="1"/>
  <c r="AE72" i="21" s="1"/>
  <c r="AF36" i="21"/>
  <c r="AG59" i="21"/>
  <c r="AF88" i="21"/>
  <c r="AH57" i="21"/>
  <c r="AG86" i="21"/>
  <c r="AH46" i="21"/>
  <c r="AH70" i="21" s="1"/>
  <c r="AI42" i="21"/>
  <c r="AE87" i="21"/>
  <c r="AF58" i="21"/>
  <c r="AJ61" i="21"/>
  <c r="AK61" i="21" s="1"/>
  <c r="AI90" i="21"/>
  <c r="AF28" i="21"/>
  <c r="AF67" i="21" s="1"/>
  <c r="AG24" i="21"/>
  <c r="AG18" i="21"/>
  <c r="AF22" i="21"/>
  <c r="AF66" i="21" s="1"/>
  <c r="AE85" i="21"/>
  <c r="AF56" i="21"/>
  <c r="AI60" i="21"/>
  <c r="AH89" i="21"/>
  <c r="AE30" i="20"/>
  <c r="AD34" i="20"/>
  <c r="AD68" i="20" s="1"/>
  <c r="AE42" i="20"/>
  <c r="AD46" i="20"/>
  <c r="AE18" i="20"/>
  <c r="AD22" i="20"/>
  <c r="AD66" i="20" s="1"/>
  <c r="AE36" i="20"/>
  <c r="AD40" i="20"/>
  <c r="AD69" i="20" s="1"/>
  <c r="AE24" i="20"/>
  <c r="AD28" i="20"/>
  <c r="AD67" i="20" s="1"/>
  <c r="AC94" i="20"/>
  <c r="AC70" i="20"/>
  <c r="AC72" i="20" s="1"/>
  <c r="AD86" i="20"/>
  <c r="AE89" i="20"/>
  <c r="AD88" i="20"/>
  <c r="AD87" i="20"/>
  <c r="AD85" i="20"/>
  <c r="AB98" i="20"/>
  <c r="AB109" i="20" s="1"/>
  <c r="AB113" i="20" s="1"/>
  <c r="AL61" i="21" l="1"/>
  <c r="AK90" i="21"/>
  <c r="AH24" i="21"/>
  <c r="AG28" i="21"/>
  <c r="AG67" i="21" s="1"/>
  <c r="AI46" i="21"/>
  <c r="AI70" i="21" s="1"/>
  <c r="AJ42" i="21"/>
  <c r="AK42" i="21" s="1"/>
  <c r="AI57" i="21"/>
  <c r="AH86" i="21"/>
  <c r="AF40" i="21"/>
  <c r="AF69" i="21" s="1"/>
  <c r="AF72" i="21" s="1"/>
  <c r="AG36" i="21"/>
  <c r="AF87" i="21"/>
  <c r="AG58" i="21"/>
  <c r="AE94" i="21"/>
  <c r="AE98" i="21" s="1"/>
  <c r="AE109" i="21" s="1"/>
  <c r="AE113" i="21" s="1"/>
  <c r="AH18" i="21"/>
  <c r="AG22" i="21"/>
  <c r="AG66" i="21" s="1"/>
  <c r="AJ90" i="21"/>
  <c r="AG34" i="21"/>
  <c r="AG68" i="21" s="1"/>
  <c r="AH30" i="21"/>
  <c r="AI89" i="21"/>
  <c r="AJ60" i="21"/>
  <c r="AK60" i="21" s="1"/>
  <c r="AG56" i="21"/>
  <c r="AF85" i="21"/>
  <c r="AG88" i="21"/>
  <c r="AH59" i="21"/>
  <c r="AF24" i="20"/>
  <c r="AE28" i="20"/>
  <c r="AE67" i="20" s="1"/>
  <c r="AF36" i="20"/>
  <c r="AE40" i="20"/>
  <c r="AE69" i="20" s="1"/>
  <c r="AF42" i="20"/>
  <c r="AE46" i="20"/>
  <c r="AF18" i="20"/>
  <c r="AE22" i="20"/>
  <c r="AE66" i="20" s="1"/>
  <c r="AF30" i="20"/>
  <c r="AE34" i="20"/>
  <c r="AE68" i="20" s="1"/>
  <c r="AC98" i="20"/>
  <c r="AC109" i="20" s="1"/>
  <c r="AC113" i="20" s="1"/>
  <c r="AE88" i="20"/>
  <c r="AE85" i="20"/>
  <c r="AE86" i="20"/>
  <c r="AF89" i="20"/>
  <c r="AE87" i="20"/>
  <c r="AD70" i="20"/>
  <c r="AD72" i="20" s="1"/>
  <c r="AD94" i="20"/>
  <c r="AL42" i="21" l="1"/>
  <c r="AK46" i="21"/>
  <c r="AK70" i="21" s="1"/>
  <c r="AL60" i="21"/>
  <c r="AK89" i="21"/>
  <c r="AL90" i="21"/>
  <c r="AM61" i="21"/>
  <c r="AF94" i="21"/>
  <c r="AF98" i="21" s="1"/>
  <c r="AF109" i="21" s="1"/>
  <c r="AF113" i="21" s="1"/>
  <c r="AH56" i="21"/>
  <c r="AG85" i="21"/>
  <c r="AJ46" i="21"/>
  <c r="AJ70" i="21" s="1"/>
  <c r="AH34" i="21"/>
  <c r="AH68" i="21" s="1"/>
  <c r="AI30" i="21"/>
  <c r="AI86" i="21"/>
  <c r="AJ57" i="21"/>
  <c r="AK57" i="21" s="1"/>
  <c r="AG40" i="21"/>
  <c r="AG69" i="21" s="1"/>
  <c r="AG72" i="21" s="1"/>
  <c r="AH36" i="21"/>
  <c r="AJ89" i="21"/>
  <c r="AI24" i="21"/>
  <c r="AH28" i="21"/>
  <c r="AH67" i="21" s="1"/>
  <c r="AG87" i="21"/>
  <c r="AH58" i="21"/>
  <c r="AH88" i="21"/>
  <c r="AI59" i="21"/>
  <c r="AH22" i="21"/>
  <c r="AH66" i="21" s="1"/>
  <c r="AI18" i="21"/>
  <c r="AG36" i="20"/>
  <c r="AF40" i="20"/>
  <c r="AF69" i="20" s="1"/>
  <c r="AG18" i="20"/>
  <c r="AF22" i="20"/>
  <c r="AF66" i="20" s="1"/>
  <c r="AG42" i="20"/>
  <c r="AF46" i="20"/>
  <c r="AG30" i="20"/>
  <c r="AF34" i="20"/>
  <c r="AF68" i="20" s="1"/>
  <c r="AG24" i="20"/>
  <c r="AF28" i="20"/>
  <c r="AF67" i="20" s="1"/>
  <c r="AD98" i="20"/>
  <c r="AD109" i="20" s="1"/>
  <c r="AD113" i="20" s="1"/>
  <c r="AF87" i="20"/>
  <c r="AE70" i="20"/>
  <c r="AE72" i="20" s="1"/>
  <c r="AG89" i="20"/>
  <c r="AF86" i="20"/>
  <c r="AF85" i="20"/>
  <c r="AF88" i="20"/>
  <c r="AE94" i="20"/>
  <c r="AL57" i="21" l="1"/>
  <c r="AK86" i="21"/>
  <c r="AN61" i="21"/>
  <c r="AM90" i="21"/>
  <c r="AM60" i="21"/>
  <c r="AL89" i="21"/>
  <c r="AM42" i="21"/>
  <c r="AL46" i="21"/>
  <c r="AL70" i="21" s="1"/>
  <c r="AJ86" i="21"/>
  <c r="AI36" i="21"/>
  <c r="AH40" i="21"/>
  <c r="AH69" i="21" s="1"/>
  <c r="AH72" i="21" s="1"/>
  <c r="AI34" i="21"/>
  <c r="AI68" i="21" s="1"/>
  <c r="AJ30" i="21"/>
  <c r="AK30" i="21" s="1"/>
  <c r="AJ24" i="21"/>
  <c r="AK24" i="21" s="1"/>
  <c r="AI28" i="21"/>
  <c r="AI67" i="21" s="1"/>
  <c r="AG94" i="21"/>
  <c r="AG98" i="21" s="1"/>
  <c r="AG109" i="21" s="1"/>
  <c r="AG113" i="21" s="1"/>
  <c r="AI22" i="21"/>
  <c r="AI66" i="21" s="1"/>
  <c r="AJ18" i="21"/>
  <c r="AK18" i="21" s="1"/>
  <c r="AJ59" i="21"/>
  <c r="AK59" i="21" s="1"/>
  <c r="AI88" i="21"/>
  <c r="AH87" i="21"/>
  <c r="AI58" i="21"/>
  <c r="AH85" i="21"/>
  <c r="AI56" i="21"/>
  <c r="AH24" i="20"/>
  <c r="AG28" i="20"/>
  <c r="AG67" i="20" s="1"/>
  <c r="AH30" i="20"/>
  <c r="AG34" i="20"/>
  <c r="AG68" i="20" s="1"/>
  <c r="AH42" i="20"/>
  <c r="AG46" i="20"/>
  <c r="AH18" i="20"/>
  <c r="AG22" i="20"/>
  <c r="AG66" i="20" s="1"/>
  <c r="AH36" i="20"/>
  <c r="AG40" i="20"/>
  <c r="AG69" i="20" s="1"/>
  <c r="AG88" i="20"/>
  <c r="AF70" i="20"/>
  <c r="AF72" i="20" s="1"/>
  <c r="AG85" i="20"/>
  <c r="AG86" i="20"/>
  <c r="AH89" i="20"/>
  <c r="AE98" i="20"/>
  <c r="AE109" i="20" s="1"/>
  <c r="AE113" i="20" s="1"/>
  <c r="AG87" i="20"/>
  <c r="AF94" i="20"/>
  <c r="AG70" i="20"/>
  <c r="AM46" i="21" l="1"/>
  <c r="AM70" i="21" s="1"/>
  <c r="AN42" i="21"/>
  <c r="AN60" i="21"/>
  <c r="AM89" i="21"/>
  <c r="AL30" i="21"/>
  <c r="AK34" i="21"/>
  <c r="AK68" i="21" s="1"/>
  <c r="AL59" i="21"/>
  <c r="AK88" i="21"/>
  <c r="AL18" i="21"/>
  <c r="AK22" i="21"/>
  <c r="AK66" i="21" s="1"/>
  <c r="AO61" i="21"/>
  <c r="AN90" i="21"/>
  <c r="AL24" i="21"/>
  <c r="AK28" i="21"/>
  <c r="AK67" i="21" s="1"/>
  <c r="AM57" i="21"/>
  <c r="AL86" i="21"/>
  <c r="AH94" i="21"/>
  <c r="AH98" i="21" s="1"/>
  <c r="AH109" i="21" s="1"/>
  <c r="AH113" i="21" s="1"/>
  <c r="AJ34" i="21"/>
  <c r="AJ68" i="21" s="1"/>
  <c r="AJ28" i="21"/>
  <c r="AJ67" i="21" s="1"/>
  <c r="AJ56" i="21"/>
  <c r="AK56" i="21" s="1"/>
  <c r="AI85" i="21"/>
  <c r="AJ58" i="21"/>
  <c r="AK58" i="21" s="1"/>
  <c r="AI87" i="21"/>
  <c r="AI40" i="21"/>
  <c r="AI69" i="21" s="1"/>
  <c r="AI72" i="21" s="1"/>
  <c r="AJ36" i="21"/>
  <c r="AK36" i="21" s="1"/>
  <c r="AJ88" i="21"/>
  <c r="AJ22" i="21"/>
  <c r="AJ66" i="21" s="1"/>
  <c r="AI18" i="20"/>
  <c r="AH22" i="20"/>
  <c r="AH66" i="20" s="1"/>
  <c r="AI42" i="20"/>
  <c r="AH46" i="20"/>
  <c r="AI36" i="20"/>
  <c r="AH40" i="20"/>
  <c r="AH69" i="20" s="1"/>
  <c r="AI30" i="20"/>
  <c r="AH34" i="20"/>
  <c r="AH68" i="20" s="1"/>
  <c r="AI24" i="20"/>
  <c r="AH28" i="20"/>
  <c r="AH67" i="20" s="1"/>
  <c r="AF98" i="20"/>
  <c r="AF109" i="20" s="1"/>
  <c r="AF113" i="20" s="1"/>
  <c r="AG94" i="20"/>
  <c r="AI89" i="20"/>
  <c r="AH86" i="20"/>
  <c r="AH85" i="20"/>
  <c r="AH87" i="20"/>
  <c r="AH88" i="20"/>
  <c r="AG72" i="20"/>
  <c r="AH70" i="20"/>
  <c r="AL56" i="21" l="1"/>
  <c r="AK85" i="21"/>
  <c r="AO42" i="21"/>
  <c r="AN46" i="21"/>
  <c r="AN70" i="21" s="1"/>
  <c r="AM18" i="21"/>
  <c r="AL22" i="21"/>
  <c r="AL66" i="21" s="1"/>
  <c r="AM59" i="21"/>
  <c r="AL88" i="21"/>
  <c r="AM24" i="21"/>
  <c r="AL28" i="21"/>
  <c r="AL67" i="21" s="1"/>
  <c r="AM30" i="21"/>
  <c r="AL34" i="21"/>
  <c r="AL68" i="21" s="1"/>
  <c r="AO90" i="21"/>
  <c r="AP61" i="21"/>
  <c r="AL36" i="21"/>
  <c r="AK40" i="21"/>
  <c r="AK69" i="21" s="1"/>
  <c r="AK72" i="21" s="1"/>
  <c r="AN89" i="21"/>
  <c r="AO60" i="21"/>
  <c r="AL58" i="21"/>
  <c r="AK87" i="21"/>
  <c r="AN57" i="21"/>
  <c r="AM86" i="21"/>
  <c r="AJ40" i="21"/>
  <c r="AJ69" i="21" s="1"/>
  <c r="AJ72" i="21" s="1"/>
  <c r="AJ85" i="21"/>
  <c r="AI94" i="21"/>
  <c r="AI98" i="21" s="1"/>
  <c r="AI109" i="21" s="1"/>
  <c r="AI113" i="21" s="1"/>
  <c r="AJ87" i="21"/>
  <c r="AJ42" i="20"/>
  <c r="AI46" i="20"/>
  <c r="AJ24" i="20"/>
  <c r="AI28" i="20"/>
  <c r="AI67" i="20" s="1"/>
  <c r="AJ30" i="20"/>
  <c r="AI34" i="20"/>
  <c r="AI68" i="20" s="1"/>
  <c r="AJ36" i="20"/>
  <c r="AI40" i="20"/>
  <c r="AI69" i="20" s="1"/>
  <c r="AJ18" i="20"/>
  <c r="AI22" i="20"/>
  <c r="AI66" i="20" s="1"/>
  <c r="AH94" i="20"/>
  <c r="AI87" i="20"/>
  <c r="AI88" i="20"/>
  <c r="AI86" i="20"/>
  <c r="AI85" i="20"/>
  <c r="AK89" i="20"/>
  <c r="AJ89" i="20"/>
  <c r="H89" i="20" s="1"/>
  <c r="AH72" i="20"/>
  <c r="AG98" i="20"/>
  <c r="AG109" i="20" s="1"/>
  <c r="AG113" i="20" s="1"/>
  <c r="AP60" i="21" l="1"/>
  <c r="AO89" i="21"/>
  <c r="AP42" i="21"/>
  <c r="AO46" i="21"/>
  <c r="AO70" i="21" s="1"/>
  <c r="AM28" i="21"/>
  <c r="AM67" i="21" s="1"/>
  <c r="AN24" i="21"/>
  <c r="AM56" i="21"/>
  <c r="AL85" i="21"/>
  <c r="AP90" i="21"/>
  <c r="AQ61" i="21"/>
  <c r="AM22" i="21"/>
  <c r="AM66" i="21" s="1"/>
  <c r="AN18" i="21"/>
  <c r="AM58" i="21"/>
  <c r="AL87" i="21"/>
  <c r="AN30" i="21"/>
  <c r="AM34" i="21"/>
  <c r="AM68" i="21" s="1"/>
  <c r="AK94" i="21"/>
  <c r="AK98" i="21" s="1"/>
  <c r="AK109" i="21" s="1"/>
  <c r="AK113" i="21" s="1"/>
  <c r="AM36" i="21"/>
  <c r="AL40" i="21"/>
  <c r="AL69" i="21" s="1"/>
  <c r="AN59" i="21"/>
  <c r="AM88" i="21"/>
  <c r="AO57" i="21"/>
  <c r="AN86" i="21"/>
  <c r="AJ94" i="21"/>
  <c r="AJ98" i="21" s="1"/>
  <c r="AJ109" i="21" s="1"/>
  <c r="AJ113" i="21" s="1"/>
  <c r="AK18" i="20"/>
  <c r="AK22" i="20" s="1"/>
  <c r="AK66" i="20" s="1"/>
  <c r="AJ22" i="20"/>
  <c r="AJ66" i="20" s="1"/>
  <c r="AK36" i="20"/>
  <c r="AK40" i="20" s="1"/>
  <c r="AK69" i="20" s="1"/>
  <c r="AJ40" i="20"/>
  <c r="AJ69" i="20" s="1"/>
  <c r="AK30" i="20"/>
  <c r="AK34" i="20" s="1"/>
  <c r="AJ34" i="20"/>
  <c r="AK24" i="20"/>
  <c r="AK28" i="20" s="1"/>
  <c r="AK67" i="20" s="1"/>
  <c r="AJ28" i="20"/>
  <c r="AJ67" i="20" s="1"/>
  <c r="AH98" i="20"/>
  <c r="AH109" i="20" s="1"/>
  <c r="AH113" i="20" s="1"/>
  <c r="AK42" i="20"/>
  <c r="AK46" i="20" s="1"/>
  <c r="AK70" i="20" s="1"/>
  <c r="AJ46" i="20"/>
  <c r="AJ70" i="20" s="1"/>
  <c r="AI94" i="20"/>
  <c r="AK85" i="20"/>
  <c r="AJ85" i="20"/>
  <c r="AK86" i="20"/>
  <c r="AJ86" i="20"/>
  <c r="H86" i="20" s="1"/>
  <c r="AI70" i="20"/>
  <c r="AI72" i="20" s="1"/>
  <c r="AJ87" i="20"/>
  <c r="AK87" i="20"/>
  <c r="AK88" i="20"/>
  <c r="AJ88" i="20"/>
  <c r="AK68" i="20"/>
  <c r="AL94" i="21" l="1"/>
  <c r="AP57" i="21"/>
  <c r="AO86" i="21"/>
  <c r="AN34" i="21"/>
  <c r="AN68" i="21" s="1"/>
  <c r="AO30" i="21"/>
  <c r="AN58" i="21"/>
  <c r="AM87" i="21"/>
  <c r="AN56" i="21"/>
  <c r="AM85" i="21"/>
  <c r="AQ60" i="21"/>
  <c r="AP89" i="21"/>
  <c r="AM40" i="21"/>
  <c r="AM69" i="21" s="1"/>
  <c r="AM72" i="21" s="1"/>
  <c r="AN36" i="21"/>
  <c r="AL72" i="21"/>
  <c r="AR61" i="21"/>
  <c r="AQ90" i="21"/>
  <c r="AQ42" i="21"/>
  <c r="AP46" i="21"/>
  <c r="AP70" i="21" s="1"/>
  <c r="AO59" i="21"/>
  <c r="AN88" i="21"/>
  <c r="AN22" i="21"/>
  <c r="AN66" i="21" s="1"/>
  <c r="AO18" i="21"/>
  <c r="AO24" i="21"/>
  <c r="AN28" i="21"/>
  <c r="AN67" i="21" s="1"/>
  <c r="H67" i="20"/>
  <c r="H69" i="20"/>
  <c r="AI98" i="20"/>
  <c r="AI109" i="20" s="1"/>
  <c r="AI113" i="20" s="1"/>
  <c r="H85" i="20"/>
  <c r="H88" i="20"/>
  <c r="H87" i="20"/>
  <c r="AJ68" i="20"/>
  <c r="H68" i="20" s="1"/>
  <c r="AJ94" i="20"/>
  <c r="AK94" i="20"/>
  <c r="AJ72" i="20"/>
  <c r="H70" i="20"/>
  <c r="AK72" i="20"/>
  <c r="AO34" i="21" l="1"/>
  <c r="AO68" i="21" s="1"/>
  <c r="AP30" i="21"/>
  <c r="AP59" i="21"/>
  <c r="AO88" i="21"/>
  <c r="AQ89" i="21"/>
  <c r="AR60" i="21"/>
  <c r="AO28" i="21"/>
  <c r="AO67" i="21" s="1"/>
  <c r="AP24" i="21"/>
  <c r="AR42" i="21"/>
  <c r="AQ46" i="21"/>
  <c r="AQ70" i="21" s="1"/>
  <c r="AM94" i="21"/>
  <c r="AM98" i="21" s="1"/>
  <c r="AM109" i="21" s="1"/>
  <c r="AM113" i="21" s="1"/>
  <c r="AQ57" i="21"/>
  <c r="AP86" i="21"/>
  <c r="AO56" i="21"/>
  <c r="AN85" i="21"/>
  <c r="AR90" i="21"/>
  <c r="AS61" i="21"/>
  <c r="AP18" i="21"/>
  <c r="AO22" i="21"/>
  <c r="AO66" i="21" s="1"/>
  <c r="AL98" i="21"/>
  <c r="AL109" i="21" s="1"/>
  <c r="AL113" i="21" s="1"/>
  <c r="AN40" i="21"/>
  <c r="AN69" i="21" s="1"/>
  <c r="AN72" i="21" s="1"/>
  <c r="AO36" i="21"/>
  <c r="AO58" i="21"/>
  <c r="AN87" i="21"/>
  <c r="H94" i="20"/>
  <c r="AK98" i="20"/>
  <c r="AK109" i="20" s="1"/>
  <c r="AK113" i="20" s="1"/>
  <c r="AJ98" i="20"/>
  <c r="AJ109" i="20" s="1"/>
  <c r="AJ113" i="20" s="1"/>
  <c r="AN94" i="21" l="1"/>
  <c r="AN98" i="21" s="1"/>
  <c r="AN109" i="21" s="1"/>
  <c r="AN113" i="21" s="1"/>
  <c r="AO40" i="21"/>
  <c r="AO69" i="21" s="1"/>
  <c r="AO72" i="21" s="1"/>
  <c r="AP36" i="21"/>
  <c r="AP28" i="21"/>
  <c r="AP67" i="21" s="1"/>
  <c r="AQ24" i="21"/>
  <c r="AP88" i="21"/>
  <c r="AQ59" i="21"/>
  <c r="AP56" i="21"/>
  <c r="AO85" i="21"/>
  <c r="AP34" i="21"/>
  <c r="AP68" i="21" s="1"/>
  <c r="AQ30" i="21"/>
  <c r="AQ18" i="21"/>
  <c r="AP22" i="21"/>
  <c r="AP66" i="21" s="1"/>
  <c r="AS42" i="21"/>
  <c r="AR46" i="21"/>
  <c r="AR70" i="21" s="1"/>
  <c r="AR57" i="21"/>
  <c r="AQ86" i="21"/>
  <c r="AS60" i="21"/>
  <c r="AR89" i="21"/>
  <c r="AP58" i="21"/>
  <c r="AO87" i="21"/>
  <c r="AS90" i="21"/>
  <c r="AT61" i="21"/>
  <c r="AQ34" i="21" l="1"/>
  <c r="AQ68" i="21" s="1"/>
  <c r="AR30" i="21"/>
  <c r="AQ58" i="21"/>
  <c r="AP87" i="21"/>
  <c r="AQ36" i="21"/>
  <c r="AP40" i="21"/>
  <c r="AP69" i="21" s="1"/>
  <c r="AS46" i="21"/>
  <c r="AS70" i="21" s="1"/>
  <c r="AT42" i="21"/>
  <c r="AT60" i="21"/>
  <c r="AS89" i="21"/>
  <c r="AT90" i="21"/>
  <c r="AU61" i="21"/>
  <c r="AO94" i="21"/>
  <c r="AQ56" i="21"/>
  <c r="AP85" i="21"/>
  <c r="AP94" i="21" s="1"/>
  <c r="AR59" i="21"/>
  <c r="AQ88" i="21"/>
  <c r="AS57" i="21"/>
  <c r="AR86" i="21"/>
  <c r="AR18" i="21"/>
  <c r="AQ22" i="21"/>
  <c r="AQ66" i="21" s="1"/>
  <c r="AQ28" i="21"/>
  <c r="AQ67" i="21" s="1"/>
  <c r="AR24" i="21"/>
  <c r="L66" i="20"/>
  <c r="AQ40" i="21" l="1"/>
  <c r="AQ69" i="21" s="1"/>
  <c r="AR36" i="21"/>
  <c r="AP72" i="21"/>
  <c r="AR28" i="21"/>
  <c r="AR67" i="21" s="1"/>
  <c r="AS24" i="21"/>
  <c r="AS59" i="21"/>
  <c r="AR88" i="21"/>
  <c r="AR58" i="21"/>
  <c r="AQ87" i="21"/>
  <c r="AT89" i="21"/>
  <c r="AU60" i="21"/>
  <c r="AS30" i="21"/>
  <c r="AR34" i="21"/>
  <c r="AR68" i="21" s="1"/>
  <c r="AU90" i="21"/>
  <c r="AV61" i="21"/>
  <c r="AT57" i="21"/>
  <c r="AS86" i="21"/>
  <c r="AQ72" i="21"/>
  <c r="AT46" i="21"/>
  <c r="AT70" i="21" s="1"/>
  <c r="AU42" i="21"/>
  <c r="AS18" i="21"/>
  <c r="AR22" i="21"/>
  <c r="AR66" i="21" s="1"/>
  <c r="AR56" i="21"/>
  <c r="AQ85" i="21"/>
  <c r="AQ94" i="21" s="1"/>
  <c r="AO98" i="21"/>
  <c r="Q66" i="20"/>
  <c r="Q72" i="20" s="1"/>
  <c r="Q98" i="20" s="1"/>
  <c r="Q109" i="20" s="1"/>
  <c r="Q113" i="20" s="1"/>
  <c r="L72" i="20"/>
  <c r="L98" i="20" s="1"/>
  <c r="AQ98" i="21" l="1"/>
  <c r="AQ109" i="21" s="1"/>
  <c r="AQ113" i="21" s="1"/>
  <c r="AU46" i="21"/>
  <c r="AU70" i="21" s="1"/>
  <c r="AV42" i="21"/>
  <c r="AT59" i="21"/>
  <c r="AS88" i="21"/>
  <c r="AV60" i="21"/>
  <c r="AU89" i="21"/>
  <c r="AT24" i="21"/>
  <c r="AS28" i="21"/>
  <c r="AS67" i="21" s="1"/>
  <c r="AP98" i="21"/>
  <c r="AP109" i="21" s="1"/>
  <c r="AP113" i="21" s="1"/>
  <c r="AS22" i="21"/>
  <c r="AS66" i="21" s="1"/>
  <c r="AT18" i="21"/>
  <c r="AS34" i="21"/>
  <c r="AS68" i="21" s="1"/>
  <c r="AT30" i="21"/>
  <c r="AO109" i="21"/>
  <c r="AU57" i="21"/>
  <c r="AT86" i="21"/>
  <c r="AR40" i="21"/>
  <c r="AR69" i="21" s="1"/>
  <c r="AR72" i="21" s="1"/>
  <c r="AS36" i="21"/>
  <c r="AS56" i="21"/>
  <c r="AR85" i="21"/>
  <c r="AV90" i="21"/>
  <c r="AW61" i="21"/>
  <c r="AS58" i="21"/>
  <c r="AR87" i="21"/>
  <c r="H66" i="20"/>
  <c r="L109" i="20"/>
  <c r="H109" i="20" s="1"/>
  <c r="H98" i="20"/>
  <c r="H72" i="20"/>
  <c r="AR94" i="21" l="1"/>
  <c r="AR98" i="21" s="1"/>
  <c r="AR109" i="21" s="1"/>
  <c r="AR113" i="21" s="1"/>
  <c r="AU30" i="21"/>
  <c r="AT34" i="21"/>
  <c r="AT68" i="21" s="1"/>
  <c r="AS40" i="21"/>
  <c r="AS69" i="21" s="1"/>
  <c r="AS72" i="21" s="1"/>
  <c r="AT36" i="21"/>
  <c r="AV89" i="21"/>
  <c r="AW60" i="21"/>
  <c r="AT56" i="21"/>
  <c r="AS85" i="21"/>
  <c r="AT28" i="21"/>
  <c r="AT67" i="21" s="1"/>
  <c r="AU24" i="21"/>
  <c r="AT22" i="21"/>
  <c r="AT66" i="21" s="1"/>
  <c r="AU18" i="21"/>
  <c r="AT58" i="21"/>
  <c r="AS87" i="21"/>
  <c r="AV57" i="21"/>
  <c r="AU86" i="21"/>
  <c r="AU59" i="21"/>
  <c r="AT88" i="21"/>
  <c r="AW90" i="21"/>
  <c r="AX61" i="21"/>
  <c r="AV46" i="21"/>
  <c r="AV70" i="21" s="1"/>
  <c r="AW42" i="21"/>
  <c r="AO113" i="21"/>
  <c r="L113" i="20"/>
  <c r="H113" i="20" s="1"/>
  <c r="AS94" i="21" l="1"/>
  <c r="AS98" i="21" s="1"/>
  <c r="AS109" i="21" s="1"/>
  <c r="AS113" i="21" s="1"/>
  <c r="AU28" i="21"/>
  <c r="AU67" i="21" s="1"/>
  <c r="AV24" i="21"/>
  <c r="AW46" i="21"/>
  <c r="AW70" i="21" s="1"/>
  <c r="AX42" i="21"/>
  <c r="AV86" i="21"/>
  <c r="AW57" i="21"/>
  <c r="AU56" i="21"/>
  <c r="AT85" i="21"/>
  <c r="AT40" i="21"/>
  <c r="AT69" i="21" s="1"/>
  <c r="AU36" i="21"/>
  <c r="AU88" i="21"/>
  <c r="AV59" i="21"/>
  <c r="AU58" i="21"/>
  <c r="AT87" i="21"/>
  <c r="AY61" i="21"/>
  <c r="AX90" i="21"/>
  <c r="AV18" i="21"/>
  <c r="AU22" i="21"/>
  <c r="AU66" i="21" s="1"/>
  <c r="AW89" i="21"/>
  <c r="AX60" i="21"/>
  <c r="AT72" i="21"/>
  <c r="AV30" i="21"/>
  <c r="AU34" i="21"/>
  <c r="AU68" i="21" s="1"/>
  <c r="AV58" i="21" l="1"/>
  <c r="AU87" i="21"/>
  <c r="AX57" i="21"/>
  <c r="AW86" i="21"/>
  <c r="AY60" i="21"/>
  <c r="AX89" i="21"/>
  <c r="AV88" i="21"/>
  <c r="AW59" i="21"/>
  <c r="AV56" i="21"/>
  <c r="AU85" i="21"/>
  <c r="AU94" i="21" s="1"/>
  <c r="AY42" i="21"/>
  <c r="AX46" i="21"/>
  <c r="AX70" i="21" s="1"/>
  <c r="AV22" i="21"/>
  <c r="AV66" i="21" s="1"/>
  <c r="AW18" i="21"/>
  <c r="AU40" i="21"/>
  <c r="AU69" i="21" s="1"/>
  <c r="AU72" i="21" s="1"/>
  <c r="AU98" i="21" s="1"/>
  <c r="AU109" i="21" s="1"/>
  <c r="AU113" i="21" s="1"/>
  <c r="AV36" i="21"/>
  <c r="AW24" i="21"/>
  <c r="AV28" i="21"/>
  <c r="AV67" i="21" s="1"/>
  <c r="AW30" i="21"/>
  <c r="AV34" i="21"/>
  <c r="AV68" i="21" s="1"/>
  <c r="AY90" i="21"/>
  <c r="AZ61" i="21"/>
  <c r="AT94" i="21"/>
  <c r="AT98" i="21" s="1"/>
  <c r="AT109" i="21" s="1"/>
  <c r="AT113" i="21" l="1"/>
  <c r="AW34" i="21"/>
  <c r="AW68" i="21" s="1"/>
  <c r="AX30" i="21"/>
  <c r="AY89" i="21"/>
  <c r="AZ60" i="21"/>
  <c r="AZ42" i="21"/>
  <c r="AY46" i="21"/>
  <c r="AY70" i="21" s="1"/>
  <c r="AW28" i="21"/>
  <c r="AW67" i="21" s="1"/>
  <c r="AX24" i="21"/>
  <c r="AY57" i="21"/>
  <c r="AX86" i="21"/>
  <c r="AW36" i="21"/>
  <c r="AV40" i="21"/>
  <c r="AV69" i="21" s="1"/>
  <c r="AV72" i="21" s="1"/>
  <c r="AW56" i="21"/>
  <c r="AV85" i="21"/>
  <c r="AW58" i="21"/>
  <c r="AV87" i="21"/>
  <c r="BA61" i="21"/>
  <c r="AZ90" i="21"/>
  <c r="AW22" i="21"/>
  <c r="AW66" i="21" s="1"/>
  <c r="AX18" i="21"/>
  <c r="AX59" i="21"/>
  <c r="AW88" i="21"/>
  <c r="BA42" i="21" l="1"/>
  <c r="AZ46" i="21"/>
  <c r="AZ70" i="21" s="1"/>
  <c r="AW40" i="21"/>
  <c r="AW69" i="21" s="1"/>
  <c r="AW72" i="21" s="1"/>
  <c r="AX36" i="21"/>
  <c r="BA90" i="21"/>
  <c r="BB61" i="21"/>
  <c r="AX34" i="21"/>
  <c r="AX68" i="21" s="1"/>
  <c r="AY30" i="21"/>
  <c r="AZ57" i="21"/>
  <c r="AY86" i="21"/>
  <c r="AY18" i="21"/>
  <c r="AX22" i="21"/>
  <c r="AX66" i="21" s="1"/>
  <c r="AZ89" i="21"/>
  <c r="BA60" i="21"/>
  <c r="AW87" i="21"/>
  <c r="AX58" i="21"/>
  <c r="AX28" i="21"/>
  <c r="AX67" i="21" s="1"/>
  <c r="AY24" i="21"/>
  <c r="AV94" i="21"/>
  <c r="AV98" i="21" s="1"/>
  <c r="AV109" i="21" s="1"/>
  <c r="AY59" i="21"/>
  <c r="AX88" i="21"/>
  <c r="AW85" i="21"/>
  <c r="AX56" i="21"/>
  <c r="AV113" i="21" l="1"/>
  <c r="BC61" i="21"/>
  <c r="BB90" i="21"/>
  <c r="AZ59" i="21"/>
  <c r="AY88" i="21"/>
  <c r="AY28" i="21"/>
  <c r="AY67" i="21" s="1"/>
  <c r="AZ24" i="21"/>
  <c r="AZ18" i="21"/>
  <c r="AY22" i="21"/>
  <c r="AY66" i="21" s="1"/>
  <c r="AX40" i="21"/>
  <c r="AX69" i="21" s="1"/>
  <c r="AX72" i="21" s="1"/>
  <c r="AY36" i="21"/>
  <c r="AX87" i="21"/>
  <c r="AY58" i="21"/>
  <c r="BA57" i="21"/>
  <c r="AZ86" i="21"/>
  <c r="AY56" i="21"/>
  <c r="AX85" i="21"/>
  <c r="AY34" i="21"/>
  <c r="AY68" i="21" s="1"/>
  <c r="AZ30" i="21"/>
  <c r="BA46" i="21"/>
  <c r="BA70" i="21" s="1"/>
  <c r="BB42" i="21"/>
  <c r="AW94" i="21"/>
  <c r="AW98" i="21" s="1"/>
  <c r="AW109" i="21" s="1"/>
  <c r="AW113" i="21" s="1"/>
  <c r="BB60" i="21"/>
  <c r="BA89" i="21"/>
  <c r="AY40" i="21" l="1"/>
  <c r="AY69" i="21" s="1"/>
  <c r="AY72" i="21" s="1"/>
  <c r="AZ36" i="21"/>
  <c r="AX94" i="21"/>
  <c r="AX98" i="21" s="1"/>
  <c r="AX109" i="21" s="1"/>
  <c r="BB89" i="21"/>
  <c r="BC60" i="21"/>
  <c r="AZ34" i="21"/>
  <c r="AZ68" i="21" s="1"/>
  <c r="BA30" i="21"/>
  <c r="AZ88" i="21"/>
  <c r="BA59" i="21"/>
  <c r="AZ56" i="21"/>
  <c r="AY85" i="21"/>
  <c r="BA18" i="21"/>
  <c r="AZ22" i="21"/>
  <c r="AZ66" i="21" s="1"/>
  <c r="BC90" i="21"/>
  <c r="BD61" i="21"/>
  <c r="AZ28" i="21"/>
  <c r="AZ67" i="21" s="1"/>
  <c r="BA24" i="21"/>
  <c r="BB57" i="21"/>
  <c r="BA86" i="21"/>
  <c r="BB46" i="21"/>
  <c r="BB70" i="21" s="1"/>
  <c r="BC42" i="21"/>
  <c r="AY87" i="21"/>
  <c r="AZ58" i="21"/>
  <c r="AY94" i="21" l="1"/>
  <c r="AY98" i="21" s="1"/>
  <c r="AY109" i="21" s="1"/>
  <c r="AY113" i="21" s="1"/>
  <c r="AX113" i="21"/>
  <c r="AZ85" i="21"/>
  <c r="BA56" i="21"/>
  <c r="BB24" i="21"/>
  <c r="BA28" i="21"/>
  <c r="BA67" i="21" s="1"/>
  <c r="BA58" i="21"/>
  <c r="AZ87" i="21"/>
  <c r="AZ40" i="21"/>
  <c r="AZ69" i="21" s="1"/>
  <c r="AZ72" i="21" s="1"/>
  <c r="BA36" i="21"/>
  <c r="BA22" i="21"/>
  <c r="BA66" i="21" s="1"/>
  <c r="BB18" i="21"/>
  <c r="BC57" i="21"/>
  <c r="BB86" i="21"/>
  <c r="BD60" i="21"/>
  <c r="BC89" i="21"/>
  <c r="BD90" i="21"/>
  <c r="BE61" i="21"/>
  <c r="BB59" i="21"/>
  <c r="BA88" i="21"/>
  <c r="BC46" i="21"/>
  <c r="BC70" i="21" s="1"/>
  <c r="BD42" i="21"/>
  <c r="BB30" i="21"/>
  <c r="BA34" i="21"/>
  <c r="BA68" i="21" s="1"/>
  <c r="AZ94" i="21" l="1"/>
  <c r="AZ98" i="21" s="1"/>
  <c r="AZ109" i="21" s="1"/>
  <c r="AZ113" i="21" s="1"/>
  <c r="BD46" i="21"/>
  <c r="BD70" i="21" s="1"/>
  <c r="BE42" i="21"/>
  <c r="BC86" i="21"/>
  <c r="BD57" i="21"/>
  <c r="BC59" i="21"/>
  <c r="BB88" i="21"/>
  <c r="BC24" i="21"/>
  <c r="BB28" i="21"/>
  <c r="BB67" i="21" s="1"/>
  <c r="BB56" i="21"/>
  <c r="BA85" i="21"/>
  <c r="BD89" i="21"/>
  <c r="BE60" i="21"/>
  <c r="BB58" i="21"/>
  <c r="BA87" i="21"/>
  <c r="BB22" i="21"/>
  <c r="BB66" i="21" s="1"/>
  <c r="BC18" i="21"/>
  <c r="BE90" i="21"/>
  <c r="BF61" i="21"/>
  <c r="BG61" i="21" s="1"/>
  <c r="BA40" i="21"/>
  <c r="BA69" i="21" s="1"/>
  <c r="BA72" i="21" s="1"/>
  <c r="BB36" i="21"/>
  <c r="BC30" i="21"/>
  <c r="BB34" i="21"/>
  <c r="BB68" i="21" s="1"/>
  <c r="BH61" i="21" l="1"/>
  <c r="BG90" i="21"/>
  <c r="BC28" i="21"/>
  <c r="BC67" i="21" s="1"/>
  <c r="BD24" i="21"/>
  <c r="BD30" i="21"/>
  <c r="BC34" i="21"/>
  <c r="BC68" i="21" s="1"/>
  <c r="BB40" i="21"/>
  <c r="BB69" i="21" s="1"/>
  <c r="BB72" i="21" s="1"/>
  <c r="BB98" i="21" s="1"/>
  <c r="BB109" i="21" s="1"/>
  <c r="BB113" i="21" s="1"/>
  <c r="BC36" i="21"/>
  <c r="BF60" i="21"/>
  <c r="BG60" i="21" s="1"/>
  <c r="BE89" i="21"/>
  <c r="BD59" i="21"/>
  <c r="BC88" i="21"/>
  <c r="BE57" i="21"/>
  <c r="BD86" i="21"/>
  <c r="BF90" i="21"/>
  <c r="BE46" i="21"/>
  <c r="BE70" i="21" s="1"/>
  <c r="BF42" i="21"/>
  <c r="BG42" i="21" s="1"/>
  <c r="BB87" i="21"/>
  <c r="BC58" i="21"/>
  <c r="BA94" i="21"/>
  <c r="BA98" i="21" s="1"/>
  <c r="BA109" i="21" s="1"/>
  <c r="BA113" i="21" s="1"/>
  <c r="BC56" i="21"/>
  <c r="BB85" i="21"/>
  <c r="BB94" i="21" s="1"/>
  <c r="BC22" i="21"/>
  <c r="BC66" i="21" s="1"/>
  <c r="BD18" i="21"/>
  <c r="BH42" i="21" l="1"/>
  <c r="BG46" i="21"/>
  <c r="BG70" i="21" s="1"/>
  <c r="BH60" i="21"/>
  <c r="BG89" i="21"/>
  <c r="BH90" i="21"/>
  <c r="BI61" i="21"/>
  <c r="BC40" i="21"/>
  <c r="BC69" i="21" s="1"/>
  <c r="BC72" i="21" s="1"/>
  <c r="BD36" i="21"/>
  <c r="BD56" i="21"/>
  <c r="BC85" i="21"/>
  <c r="BD58" i="21"/>
  <c r="BC87" i="21"/>
  <c r="BE30" i="21"/>
  <c r="BD34" i="21"/>
  <c r="BD68" i="21" s="1"/>
  <c r="BD28" i="21"/>
  <c r="BD67" i="21" s="1"/>
  <c r="BE24" i="21"/>
  <c r="BE86" i="21"/>
  <c r="BF57" i="21"/>
  <c r="BG57" i="21" s="1"/>
  <c r="BD88" i="21"/>
  <c r="BE59" i="21"/>
  <c r="BF46" i="21"/>
  <c r="BF70" i="21" s="1"/>
  <c r="BD22" i="21"/>
  <c r="BD66" i="21" s="1"/>
  <c r="BE18" i="21"/>
  <c r="BF89" i="21"/>
  <c r="BI90" i="21" l="1"/>
  <c r="BJ61" i="21"/>
  <c r="BI60" i="21"/>
  <c r="BH89" i="21"/>
  <c r="BH57" i="21"/>
  <c r="BG86" i="21"/>
  <c r="BH46" i="21"/>
  <c r="BH70" i="21" s="1"/>
  <c r="BI42" i="21"/>
  <c r="BF59" i="21"/>
  <c r="BG59" i="21" s="1"/>
  <c r="BE88" i="21"/>
  <c r="BD87" i="21"/>
  <c r="BE58" i="21"/>
  <c r="BF86" i="21"/>
  <c r="BC94" i="21"/>
  <c r="BC98" i="21" s="1"/>
  <c r="BC109" i="21" s="1"/>
  <c r="BC113" i="21" s="1"/>
  <c r="BE34" i="21"/>
  <c r="BE68" i="21" s="1"/>
  <c r="BF30" i="21"/>
  <c r="BG30" i="21" s="1"/>
  <c r="BE22" i="21"/>
  <c r="BE66" i="21" s="1"/>
  <c r="BF18" i="21"/>
  <c r="BG18" i="21" s="1"/>
  <c r="BE56" i="21"/>
  <c r="BD85" i="21"/>
  <c r="BD94" i="21" s="1"/>
  <c r="BE28" i="21"/>
  <c r="BE67" i="21" s="1"/>
  <c r="BF24" i="21"/>
  <c r="BG24" i="21" s="1"/>
  <c r="BD40" i="21"/>
  <c r="BD69" i="21" s="1"/>
  <c r="BD72" i="21" s="1"/>
  <c r="BE36" i="21"/>
  <c r="BH18" i="21" l="1"/>
  <c r="BG22" i="21"/>
  <c r="BG66" i="21" s="1"/>
  <c r="BI89" i="21"/>
  <c r="BJ60" i="21"/>
  <c r="BH30" i="21"/>
  <c r="BG34" i="21"/>
  <c r="BG68" i="21" s="1"/>
  <c r="BH59" i="21"/>
  <c r="BG88" i="21"/>
  <c r="BJ90" i="21"/>
  <c r="BK61" i="21"/>
  <c r="BH86" i="21"/>
  <c r="BI57" i="21"/>
  <c r="BD98" i="21"/>
  <c r="BD109" i="21" s="1"/>
  <c r="BD113" i="21" s="1"/>
  <c r="BJ42" i="21"/>
  <c r="BI46" i="21"/>
  <c r="BI70" i="21" s="1"/>
  <c r="BH24" i="21"/>
  <c r="BG28" i="21"/>
  <c r="BG67" i="21" s="1"/>
  <c r="BF56" i="21"/>
  <c r="BG56" i="21" s="1"/>
  <c r="BE85" i="21"/>
  <c r="BE87" i="21"/>
  <c r="BF58" i="21"/>
  <c r="BG58" i="21" s="1"/>
  <c r="BF22" i="21"/>
  <c r="BF66" i="21" s="1"/>
  <c r="BF36" i="21"/>
  <c r="BG36" i="21" s="1"/>
  <c r="BE40" i="21"/>
  <c r="BE69" i="21" s="1"/>
  <c r="BE72" i="21" s="1"/>
  <c r="BF34" i="21"/>
  <c r="BF68" i="21" s="1"/>
  <c r="BF28" i="21"/>
  <c r="BF67" i="21" s="1"/>
  <c r="BF88" i="21"/>
  <c r="BH88" i="21" l="1"/>
  <c r="BI59" i="21"/>
  <c r="BI30" i="21"/>
  <c r="BH34" i="21"/>
  <c r="BH68" i="21" s="1"/>
  <c r="BI86" i="21"/>
  <c r="BJ57" i="21"/>
  <c r="BJ89" i="21"/>
  <c r="BK60" i="21"/>
  <c r="BH58" i="21"/>
  <c r="BG87" i="21"/>
  <c r="BL61" i="21"/>
  <c r="BK90" i="21"/>
  <c r="BI18" i="21"/>
  <c r="BH22" i="21"/>
  <c r="BH66" i="21" s="1"/>
  <c r="BK42" i="21"/>
  <c r="BJ46" i="21"/>
  <c r="BJ70" i="21" s="1"/>
  <c r="BH56" i="21"/>
  <c r="BG85" i="21"/>
  <c r="BG94" i="21" s="1"/>
  <c r="BH36" i="21"/>
  <c r="BG40" i="21"/>
  <c r="BG69" i="21" s="1"/>
  <c r="BG72" i="21" s="1"/>
  <c r="BG98" i="21" s="1"/>
  <c r="BG109" i="21" s="1"/>
  <c r="BG113" i="21" s="1"/>
  <c r="BH28" i="21"/>
  <c r="BH67" i="21" s="1"/>
  <c r="BI24" i="21"/>
  <c r="BF87" i="21"/>
  <c r="BF40" i="21"/>
  <c r="BF69" i="21" s="1"/>
  <c r="BF72" i="21" s="1"/>
  <c r="BE94" i="21"/>
  <c r="BE98" i="21" s="1"/>
  <c r="BE109" i="21" s="1"/>
  <c r="BE113" i="21" s="1"/>
  <c r="BF85" i="21"/>
  <c r="BH85" i="21" l="1"/>
  <c r="BI56" i="21"/>
  <c r="BM61" i="21"/>
  <c r="BL90" i="21"/>
  <c r="BI34" i="21"/>
  <c r="BI68" i="21" s="1"/>
  <c r="BJ30" i="21"/>
  <c r="BK46" i="21"/>
  <c r="BK70" i="21" s="1"/>
  <c r="BL42" i="21"/>
  <c r="BI58" i="21"/>
  <c r="BH87" i="21"/>
  <c r="BI88" i="21"/>
  <c r="BJ59" i="21"/>
  <c r="BH40" i="21"/>
  <c r="BH69" i="21" s="1"/>
  <c r="BH72" i="21" s="1"/>
  <c r="BI36" i="21"/>
  <c r="BI28" i="21"/>
  <c r="BI67" i="21" s="1"/>
  <c r="BJ24" i="21"/>
  <c r="BJ86" i="21"/>
  <c r="BK57" i="21"/>
  <c r="BI22" i="21"/>
  <c r="BI66" i="21" s="1"/>
  <c r="BJ18" i="21"/>
  <c r="BK89" i="21"/>
  <c r="BL60" i="21"/>
  <c r="BF94" i="21"/>
  <c r="BF98" i="21" s="1"/>
  <c r="BF109" i="21" s="1"/>
  <c r="BF113" i="21" s="1"/>
  <c r="BM90" i="21" l="1"/>
  <c r="BN61" i="21"/>
  <c r="BN90" i="21" s="1"/>
  <c r="BK59" i="21"/>
  <c r="BJ88" i="21"/>
  <c r="BL57" i="21"/>
  <c r="BK86" i="21"/>
  <c r="BJ56" i="21"/>
  <c r="BI85" i="21"/>
  <c r="BI87" i="21"/>
  <c r="BJ58" i="21"/>
  <c r="BH94" i="21"/>
  <c r="BH98" i="21" s="1"/>
  <c r="BH109" i="21" s="1"/>
  <c r="BH113" i="21" s="1"/>
  <c r="BL89" i="21"/>
  <c r="BM60" i="21"/>
  <c r="BJ28" i="21"/>
  <c r="BJ67" i="21" s="1"/>
  <c r="BK24" i="21"/>
  <c r="BL46" i="21"/>
  <c r="BL70" i="21" s="1"/>
  <c r="BM42" i="21"/>
  <c r="BJ22" i="21"/>
  <c r="BJ66" i="21" s="1"/>
  <c r="BK18" i="21"/>
  <c r="BI40" i="21"/>
  <c r="BI69" i="21" s="1"/>
  <c r="BI72" i="21" s="1"/>
  <c r="BJ36" i="21"/>
  <c r="BJ34" i="21"/>
  <c r="BJ68" i="21" s="1"/>
  <c r="BK30" i="21"/>
  <c r="BK34" i="21" l="1"/>
  <c r="BK68" i="21" s="1"/>
  <c r="BL30" i="21"/>
  <c r="H90" i="21"/>
  <c r="BI94" i="21"/>
  <c r="BI98" i="21" s="1"/>
  <c r="BJ40" i="21"/>
  <c r="BJ69" i="21" s="1"/>
  <c r="BJ72" i="21" s="1"/>
  <c r="BJ98" i="21" s="1"/>
  <c r="BJ109" i="21" s="1"/>
  <c r="BJ113" i="21" s="1"/>
  <c r="BK36" i="21"/>
  <c r="BK56" i="21"/>
  <c r="BJ85" i="21"/>
  <c r="BJ94" i="21" s="1"/>
  <c r="BK28" i="21"/>
  <c r="BK67" i="21" s="1"/>
  <c r="BL24" i="21"/>
  <c r="BK22" i="21"/>
  <c r="BK66" i="21" s="1"/>
  <c r="BL18" i="21"/>
  <c r="BN60" i="21"/>
  <c r="BN89" i="21" s="1"/>
  <c r="H89" i="21" s="1"/>
  <c r="BM89" i="21"/>
  <c r="BN42" i="21"/>
  <c r="BN46" i="21" s="1"/>
  <c r="BN70" i="21" s="1"/>
  <c r="H70" i="21" s="1"/>
  <c r="BM46" i="21"/>
  <c r="BM70" i="21" s="1"/>
  <c r="BL86" i="21"/>
  <c r="BM57" i="21"/>
  <c r="BJ87" i="21"/>
  <c r="BK58" i="21"/>
  <c r="BL59" i="21"/>
  <c r="BK88" i="21"/>
  <c r="BI109" i="21" l="1"/>
  <c r="BI113" i="21" s="1"/>
  <c r="BM59" i="21"/>
  <c r="BL88" i="21"/>
  <c r="BK40" i="21"/>
  <c r="BK69" i="21" s="1"/>
  <c r="BK72" i="21" s="1"/>
  <c r="BL36" i="21"/>
  <c r="BK87" i="21"/>
  <c r="BL58" i="21"/>
  <c r="BL56" i="21"/>
  <c r="BK85" i="21"/>
  <c r="BM30" i="21"/>
  <c r="BL34" i="21"/>
  <c r="BL68" i="21" s="1"/>
  <c r="BM18" i="21"/>
  <c r="BL22" i="21"/>
  <c r="BL66" i="21" s="1"/>
  <c r="BM86" i="21"/>
  <c r="BN57" i="21"/>
  <c r="BN86" i="21" s="1"/>
  <c r="BM24" i="21"/>
  <c r="BL28" i="21"/>
  <c r="BL67" i="21" s="1"/>
  <c r="BK94" i="21" l="1"/>
  <c r="BL85" i="21"/>
  <c r="BM56" i="21"/>
  <c r="BM22" i="21"/>
  <c r="BM66" i="21" s="1"/>
  <c r="H66" i="21" s="1"/>
  <c r="BN18" i="21"/>
  <c r="BN22" i="21" s="1"/>
  <c r="BN66" i="21" s="1"/>
  <c r="BK98" i="21"/>
  <c r="BL87" i="21"/>
  <c r="BM58" i="21"/>
  <c r="BN59" i="21"/>
  <c r="BN88" i="21" s="1"/>
  <c r="BM88" i="21"/>
  <c r="BN24" i="21"/>
  <c r="BN28" i="21" s="1"/>
  <c r="BN67" i="21" s="1"/>
  <c r="H67" i="21" s="1"/>
  <c r="BM28" i="21"/>
  <c r="BM67" i="21" s="1"/>
  <c r="BN30" i="21"/>
  <c r="BN34" i="21" s="1"/>
  <c r="BN68" i="21" s="1"/>
  <c r="H68" i="21" s="1"/>
  <c r="BM34" i="21"/>
  <c r="BM68" i="21" s="1"/>
  <c r="BL40" i="21"/>
  <c r="BL69" i="21" s="1"/>
  <c r="BL72" i="21" s="1"/>
  <c r="BM36" i="21"/>
  <c r="H86" i="21"/>
  <c r="BN58" i="21" l="1"/>
  <c r="BN87" i="21" s="1"/>
  <c r="H87" i="21" s="1"/>
  <c r="BM87" i="21"/>
  <c r="BK109" i="21"/>
  <c r="BM40" i="21"/>
  <c r="BM69" i="21" s="1"/>
  <c r="H69" i="21" s="1"/>
  <c r="BN36" i="21"/>
  <c r="BN40" i="21" s="1"/>
  <c r="BN69" i="21" s="1"/>
  <c r="BN72" i="21" s="1"/>
  <c r="BN98" i="21" s="1"/>
  <c r="BN109" i="21" s="1"/>
  <c r="BN113" i="21" s="1"/>
  <c r="BN56" i="21"/>
  <c r="BN85" i="21" s="1"/>
  <c r="BN94" i="21" s="1"/>
  <c r="BM85" i="21"/>
  <c r="BM94" i="21" s="1"/>
  <c r="H88" i="21"/>
  <c r="BL94" i="21"/>
  <c r="BL98" i="21" s="1"/>
  <c r="BM72" i="21" l="1"/>
  <c r="BM98" i="21" s="1"/>
  <c r="BM109" i="21" s="1"/>
  <c r="BM113" i="21" s="1"/>
  <c r="H85" i="21"/>
  <c r="BL109" i="21"/>
  <c r="BL113" i="21" s="1"/>
  <c r="H98" i="21"/>
  <c r="BK113" i="21"/>
  <c r="H113" i="21" s="1"/>
  <c r="H109" i="21"/>
  <c r="H94" i="21"/>
  <c r="H72" i="21"/>
</calcChain>
</file>

<file path=xl/sharedStrings.xml><?xml version="1.0" encoding="utf-8"?>
<sst xmlns="http://schemas.openxmlformats.org/spreadsheetml/2006/main" count="507" uniqueCount="224">
  <si>
    <r>
      <t xml:space="preserve">Data should be entered in the </t>
    </r>
    <r>
      <rPr>
        <u/>
        <sz val="11"/>
        <color theme="1"/>
        <rFont val="Calibri"/>
        <family val="2"/>
        <scheme val="minor"/>
      </rPr>
      <t>ligh</t>
    </r>
    <r>
      <rPr>
        <u/>
        <sz val="11"/>
        <rFont val="Calibri"/>
        <family val="2"/>
        <scheme val="minor"/>
      </rPr>
      <t>t green</t>
    </r>
    <r>
      <rPr>
        <u/>
        <sz val="11"/>
        <color theme="1"/>
        <rFont val="Calibri"/>
        <family val="2"/>
        <scheme val="minor"/>
      </rPr>
      <t>, blue and red</t>
    </r>
    <r>
      <rPr>
        <sz val="11"/>
        <color theme="1"/>
        <rFont val="Calibri"/>
        <family val="2"/>
        <scheme val="minor"/>
      </rPr>
      <t xml:space="preserve"> coloured cells of the "Cash Flow - Proposed plant" worksheet. 
Not all coloured cells may require data entries.</t>
    </r>
  </si>
  <si>
    <t>A purely hypothetical example of a spreadsheet filled out is included in the worksheet “Cash flow - example” for your reference.</t>
  </si>
  <si>
    <r>
      <t>A.</t>
    </r>
    <r>
      <rPr>
        <b/>
        <sz val="7"/>
        <color theme="1"/>
        <rFont val="Times New Roman"/>
        <family val="1"/>
      </rPr>
      <t xml:space="preserve">    </t>
    </r>
    <r>
      <rPr>
        <b/>
        <sz val="14"/>
        <color theme="1"/>
        <rFont val="Calibri"/>
        <family val="2"/>
        <scheme val="minor"/>
      </rPr>
      <t>Revenues (light green cells) - rows 11-46, rows 65-71</t>
    </r>
  </si>
  <si>
    <r>
      <t>B.</t>
    </r>
    <r>
      <rPr>
        <b/>
        <sz val="7"/>
        <color theme="1"/>
        <rFont val="Times New Roman"/>
        <family val="1"/>
      </rPr>
      <t xml:space="preserve">    </t>
    </r>
    <r>
      <rPr>
        <b/>
        <sz val="14"/>
        <color theme="1"/>
        <rFont val="Calibri"/>
        <family val="2"/>
        <scheme val="minor"/>
      </rPr>
      <t>Capital/investment costs and operating costs  (light green cells) - rows 48-61, rows 74-94</t>
    </r>
  </si>
  <si>
    <t>Capital/ investment costs - rows 74-80</t>
  </si>
  <si>
    <t>Refurbishment costs - row 82</t>
  </si>
  <si>
    <t>It is possible that at some point in the project, some of the asset may need to be refurbished.  If these costs are not included in annual maintenance charges, applicants can enter appropriate costs (suitably inflated) in the green cells in row 82.</t>
  </si>
  <si>
    <t>Operating costs - rows 48-61, rows 84-94</t>
  </si>
  <si>
    <t>Like the revenues the model allows for a maximum of five cost streams to be linked to tonnes of feedstock, MWh of energy or tonnes/yr of chemicals/catalysts purchased.  There are also two other operating cost lines for other operating costs (such as fixed operating costs).</t>
  </si>
  <si>
    <r>
      <t>C.</t>
    </r>
    <r>
      <rPr>
        <b/>
        <sz val="7"/>
        <color theme="1"/>
        <rFont val="Times New Roman"/>
        <family val="1"/>
      </rPr>
      <t xml:space="preserve">     </t>
    </r>
    <r>
      <rPr>
        <b/>
        <sz val="14"/>
        <color theme="1"/>
        <rFont val="Calibri"/>
        <family val="2"/>
        <scheme val="minor"/>
      </rPr>
      <t>Taxation (light blue cells) - row 96</t>
    </r>
  </si>
  <si>
    <t>Different applicant solutions will be structured in different ways. In line 86 of the model applicants should estimate the annual taxation that will need to be paid.</t>
  </si>
  <si>
    <r>
      <t>D.</t>
    </r>
    <r>
      <rPr>
        <b/>
        <sz val="7"/>
        <color theme="1"/>
        <rFont val="Times New Roman"/>
        <family val="1"/>
      </rPr>
      <t xml:space="preserve">    </t>
    </r>
    <r>
      <rPr>
        <b/>
        <sz val="14"/>
        <color theme="1"/>
        <rFont val="Calibri"/>
        <family val="2"/>
        <scheme val="minor"/>
      </rPr>
      <t>Financing during construction (light red cells) - rows 100-104, row 111</t>
    </r>
  </si>
  <si>
    <r>
      <t>E.</t>
    </r>
    <r>
      <rPr>
        <b/>
        <sz val="7"/>
        <color theme="1"/>
        <rFont val="Times New Roman"/>
        <family val="1"/>
      </rPr>
      <t xml:space="preserve">     </t>
    </r>
    <r>
      <rPr>
        <b/>
        <sz val="14"/>
        <color theme="1"/>
        <rFont val="Calibri"/>
        <family val="2"/>
        <scheme val="minor"/>
      </rPr>
      <t>Results - row 113</t>
    </r>
  </si>
  <si>
    <t xml:space="preserve">Row 113 summarises the net cash flow for saving/ dividends and equity repayment. In evaluating the bid, assessors will pay particular attention to this line, and applicants should use the figures in this line to explain why a Advanced Fuel fund grant is required. </t>
  </si>
  <si>
    <t>BASE CASE PROJECT BUDGET (£'000)</t>
  </si>
  <si>
    <t>Applicants to follow 'Guidance on cash flow' worksheet</t>
  </si>
  <si>
    <t>Project name:</t>
  </si>
  <si>
    <t>Yr 22</t>
  </si>
  <si>
    <t>Yr 23</t>
  </si>
  <si>
    <t>Yr 24</t>
  </si>
  <si>
    <t>Yr 25</t>
  </si>
  <si>
    <t>Yr 26</t>
  </si>
  <si>
    <t>Yr 27</t>
  </si>
  <si>
    <t>Yr 28</t>
  </si>
  <si>
    <t>Project timescales:</t>
  </si>
  <si>
    <t>to</t>
  </si>
  <si>
    <t>2023-24 prices</t>
  </si>
  <si>
    <t>Inflation rate</t>
  </si>
  <si>
    <t>Notes</t>
  </si>
  <si>
    <t>Totals</t>
  </si>
  <si>
    <t>Revenue drivers</t>
  </si>
  <si>
    <t>Baseline inflation rate:</t>
  </si>
  <si>
    <t>Litres/yr Advanced fuel sold revenue stream 1:</t>
  </si>
  <si>
    <t>Litres/yr Advanced fuel sold revenue stream 2:</t>
  </si>
  <si>
    <t>Litres/yr Advanced fuel sold revenue stream 3:</t>
  </si>
  <si>
    <t>Litres/yr co-product sold revenue stream 4:</t>
  </si>
  <si>
    <t>MWh/yr energy sold revenue stream 5:</t>
  </si>
  <si>
    <t>In-year prices -&gt;</t>
  </si>
  <si>
    <t>£/litre Subsidy A revenue stream 1:</t>
  </si>
  <si>
    <t>£/litre Subsidy B revenue stream 1:</t>
  </si>
  <si>
    <t>£/litre Subsidy C revenue stream 1:</t>
  </si>
  <si>
    <t>£/litre Fuel value revenue stream 1:</t>
  </si>
  <si>
    <t>£/litre Sum value for revenue stream 1:</t>
  </si>
  <si>
    <t>£/litre Subsidy A revenue stream 2:</t>
  </si>
  <si>
    <t>£/litre Subsidy B revenue stream 2:</t>
  </si>
  <si>
    <t>£/litre Subsidy C revenue stream 2:</t>
  </si>
  <si>
    <t>£/litre Fuel value revenue stream 2:</t>
  </si>
  <si>
    <t>£/litre Advanced fuel sold revenue stream 2:</t>
  </si>
  <si>
    <t>£/litre Subsidy A revenue stream 3:</t>
  </si>
  <si>
    <t>£/litre Subsidy B revenue stream 3:</t>
  </si>
  <si>
    <t>£/litre Subsidy C revenue stream 3:</t>
  </si>
  <si>
    <t>£/litre Fuel value revenue stream 3:</t>
  </si>
  <si>
    <t>£/litre Advanced fuel sold revenue stream 3:</t>
  </si>
  <si>
    <t>£/litre Subsidy A revenue stream 4:</t>
  </si>
  <si>
    <t>£/litre Subsidy B revenue stream 4:</t>
  </si>
  <si>
    <t>£/litre Subsidy C revenue stream 4:</t>
  </si>
  <si>
    <t>£/litre Fuel value revenue stream 4:</t>
  </si>
  <si>
    <t>£/litre co-product sold revenue stream 4:</t>
  </si>
  <si>
    <t>£/MWh Subsidy A revenue stream 5:</t>
  </si>
  <si>
    <t>£/MWh Subsidy B revenue stream 5:</t>
  </si>
  <si>
    <t>£/MWh Subsidy C revenue stream 5:</t>
  </si>
  <si>
    <t>£/MWh Fuel value revenue stream 5:</t>
  </si>
  <si>
    <t>£/MWh energy sold revenue stream 5:</t>
  </si>
  <si>
    <t>Variable opex drivers</t>
  </si>
  <si>
    <t>tonnes/yr feedstock purchased cost stream 6:</t>
  </si>
  <si>
    <t>MWh/yr energy purchased cost stream 7:</t>
  </si>
  <si>
    <t>MWh/yr energy purchased cost stream 8:</t>
  </si>
  <si>
    <t>tonnes/yr chemical purchased cost stream 9:</t>
  </si>
  <si>
    <t>tonnes/yr catalyst purchased cost stream 10:</t>
  </si>
  <si>
    <t>tonne-km/yr product transport cost stream 11:</t>
  </si>
  <si>
    <t>£/tonne feedstock purchased cost stream 6:</t>
  </si>
  <si>
    <t>£/MWh energy purchased cost stream 7:</t>
  </si>
  <si>
    <t>£/MWh energy purchased cost stream 8:</t>
  </si>
  <si>
    <t>£/tonne chemical purchased cost stream 9:</t>
  </si>
  <si>
    <t>£/MWh catalyst purchased cost stream 10:</t>
  </si>
  <si>
    <t>£/tonne-km transport cost stream 11:</t>
  </si>
  <si>
    <t>ALL NUMBERS IN £'000</t>
  </si>
  <si>
    <t>Revenues (+)</t>
  </si>
  <si>
    <t>Other revenue</t>
  </si>
  <si>
    <t>Total revenue</t>
  </si>
  <si>
    <t>Capital/investment costs (-)</t>
  </si>
  <si>
    <t>Component 1</t>
  </si>
  <si>
    <t>Component 2</t>
  </si>
  <si>
    <t>Component 3</t>
  </si>
  <si>
    <t>Component 4</t>
  </si>
  <si>
    <t>Component 5</t>
  </si>
  <si>
    <t>Total capital/ investment costs</t>
  </si>
  <si>
    <t>Any refurbishment costs (-)</t>
  </si>
  <si>
    <t>Operating costs (-)</t>
  </si>
  <si>
    <t>Other operating costs 1</t>
  </si>
  <si>
    <t>Other operating costs 2</t>
  </si>
  <si>
    <t>Other operating costs 3</t>
  </si>
  <si>
    <t>Total operating costs</t>
  </si>
  <si>
    <t>Taxation (-)</t>
  </si>
  <si>
    <t>Cash flow before finance and taxation (+/-)</t>
  </si>
  <si>
    <t>Financing during construction (+)</t>
  </si>
  <si>
    <t>Grants</t>
  </si>
  <si>
    <t>Loans</t>
  </si>
  <si>
    <t>Equity investment/existing project monies</t>
  </si>
  <si>
    <t>Total financing</t>
  </si>
  <si>
    <t>Check</t>
  </si>
  <si>
    <t>Operations flag</t>
  </si>
  <si>
    <t>Cash flow available for debt service</t>
  </si>
  <si>
    <t>Other bank loan repayment (interest and principal) (-)</t>
  </si>
  <si>
    <t>Net cash flow for saving/ dividends &amp; equity repayment (+/-)</t>
  </si>
  <si>
    <t>ELIGIBLE COSTS: Please note that any costs entered within this template are subject to review and due</t>
  </si>
  <si>
    <t>diligence.</t>
  </si>
  <si>
    <t>project management, etc) please try to group these costs into a maximum of five headings, and have no</t>
  </si>
  <si>
    <t>more than three subcomponents components in each.</t>
  </si>
  <si>
    <t>Capital expenditure (£'000)</t>
  </si>
  <si>
    <t>Asset description</t>
  </si>
  <si>
    <t>Asset cost</t>
  </si>
  <si>
    <t>Proposed Partner / Supplier</t>
  </si>
  <si>
    <t>Purchased at start of month:</t>
  </si>
  <si>
    <t>Component 1 name:</t>
  </si>
  <si>
    <t>Total Component 1</t>
  </si>
  <si>
    <t>Component 2 name:</t>
  </si>
  <si>
    <t>Total Component 2</t>
  </si>
  <si>
    <t>Component 3 name:</t>
  </si>
  <si>
    <t>Total Component 3</t>
  </si>
  <si>
    <t>Component 4 name:</t>
  </si>
  <si>
    <t>Total Component 4</t>
  </si>
  <si>
    <t>Component 5 name</t>
  </si>
  <si>
    <t>Total Component 5</t>
  </si>
  <si>
    <t>Total</t>
  </si>
  <si>
    <t>BASE CASE PROJECT BUDGET EXAMPLE (£'000)</t>
  </si>
  <si>
    <t>Project XYZ</t>
  </si>
  <si>
    <t>Litres/yr Aviation fuel sold revenue stream 1:</t>
  </si>
  <si>
    <t>Aviation biofuel sold in market X</t>
  </si>
  <si>
    <t>Litres/yr Aviation fuel sold revenue stream 2:</t>
  </si>
  <si>
    <t>Aviation RCF sold in market X</t>
  </si>
  <si>
    <t>Litres/yr Aviation fuel sold revenue stream 3:</t>
  </si>
  <si>
    <t>Power output</t>
  </si>
  <si>
    <t>£/litre Aviation fuel sold revenue stream 2:</t>
  </si>
  <si>
    <t>£/litre Aviation fuel sold revenue stream 3:</t>
  </si>
  <si>
    <t>Feedstock purchases</t>
  </si>
  <si>
    <t>Natural gas purchases</t>
  </si>
  <si>
    <t>Electricity purchases</t>
  </si>
  <si>
    <t>Chemical purchases</t>
  </si>
  <si>
    <t>Transport of products to market</t>
  </si>
  <si>
    <t>Standing charges</t>
  </si>
  <si>
    <t>Excavations and foundations (company X)</t>
  </si>
  <si>
    <t>Not used</t>
  </si>
  <si>
    <t>Conversion equipment (company X)</t>
  </si>
  <si>
    <t xml:space="preserve">Installation costs (company X, Y) </t>
  </si>
  <si>
    <t>Commissioning costs (company X, Y)</t>
  </si>
  <si>
    <t>Project management costs (in house)</t>
  </si>
  <si>
    <t>Labour costs</t>
  </si>
  <si>
    <t>30 FTEs @ £50k a year</t>
  </si>
  <si>
    <t>Land lease agreement</t>
  </si>
  <si>
    <t>Licensing from company G</t>
  </si>
  <si>
    <t>Government grant</t>
  </si>
  <si>
    <t>15 yr bank loan from bank</t>
  </si>
  <si>
    <t>Evidence provided</t>
  </si>
  <si>
    <t>OK</t>
  </si>
  <si>
    <t>Not construction period</t>
  </si>
  <si>
    <t>15 yr bank loan from bank - interest and repayment</t>
  </si>
  <si>
    <t>Yes</t>
  </si>
  <si>
    <t>No</t>
  </si>
  <si>
    <t>Yr 29</t>
  </si>
  <si>
    <t>Yr 30</t>
  </si>
  <si>
    <t>Yr 31</t>
  </si>
  <si>
    <t>Yr 32</t>
  </si>
  <si>
    <t>Yr 33</t>
  </si>
  <si>
    <t>Yr 34</t>
  </si>
  <si>
    <t>Yr 35</t>
  </si>
  <si>
    <t>Yr 36</t>
  </si>
  <si>
    <t>Yr 37</t>
  </si>
  <si>
    <t>Yr 38</t>
  </si>
  <si>
    <t>Yr 39</t>
  </si>
  <si>
    <t>Yr 40</t>
  </si>
  <si>
    <t>Yr 41</t>
  </si>
  <si>
    <t>Yr 42</t>
  </si>
  <si>
    <t>Yr 43</t>
  </si>
  <si>
    <t>Yr 44</t>
  </si>
  <si>
    <t>Yr 45</t>
  </si>
  <si>
    <t>Yr 46</t>
  </si>
  <si>
    <t>Yr 47</t>
  </si>
  <si>
    <t>Yr 48</t>
  </si>
  <si>
    <t>Yr 49</t>
  </si>
  <si>
    <t>Yr 50</t>
  </si>
  <si>
    <t>Guidance on completing the cash flow spreadsheet (Advanced Fuels Fund application Appendix E)</t>
  </si>
  <si>
    <t>Yr 51</t>
  </si>
  <si>
    <t>Yr 52</t>
  </si>
  <si>
    <t>Yr 53</t>
  </si>
  <si>
    <t>Yr 54</t>
  </si>
  <si>
    <t>Yr 55</t>
  </si>
  <si>
    <t>Yr 56</t>
  </si>
  <si>
    <t>Yr 57</t>
  </si>
  <si>
    <t>Yr 58</t>
  </si>
  <si>
    <t>Yr 59</t>
  </si>
  <si>
    <t>Yr 60</t>
  </si>
  <si>
    <t>The model is currently set for the capital expenditure/investment phase of a project to be 5 years although this can be delayed or extended as needed. Please note that all AFF grant monies have to be disbursed by 31 March of each financial year within the funding period to 31 March 2025. 
The model then allows the operating period of the project to be up to 55 years – i.e. the maximum project length is assumed to be 60 years. Applicants can propose shorter capital expenditure/investment periods if that is appropriate – e.g. a 2 year construction period and a 10 year operating period, or a 6 year construction period and 32 year operating period. However, the total project length must not exceed 60 years in total. Applicants should not to include any operating costs or revenues after the end of the project. Also it would be customary for any periods where there are revenues to also have some operating costs and (if relevant) taxation.</t>
  </si>
  <si>
    <t>Costs must be shown in pounds sterling and exclusive of Value Added Tax (VAT). This guidance does not apply to organisations that are not registered for VAT.</t>
  </si>
  <si>
    <t>Where your financial forecast relies on an inflation rate, please use a long-term baseline inflation rate of 2%, unless you have stated justification for not doing so in column G. If an inflation rate is not used, or the inflation formulae are modified to account for different inflation rates over time, for example for revenue from RTFCs that are not inflation adjusted, please also specify this in column G.</t>
  </si>
  <si>
    <t>Refurbishment and decommissioning costs (-)</t>
  </si>
  <si>
    <t>References, evidence, notes</t>
  </si>
  <si>
    <t>Baseline fossil kerosene price, based on reference market price A</t>
  </si>
  <si>
    <t>Long-term production value matches Appendix H volumes</t>
  </si>
  <si>
    <t>Long-term production value matches Appendix H</t>
  </si>
  <si>
    <t>Waste gate fee (negative cost) from supplier A &amp; B, reference documents C &amp; D</t>
  </si>
  <si>
    <t>Green electricity tariff sold to retailer X, reference document Y</t>
  </si>
  <si>
    <t>Market price quoted by purchaser X, reference document Y</t>
  </si>
  <si>
    <t>Electricity tariff from supplier X, reference document Y</t>
  </si>
  <si>
    <t>Price from supplier X, reference document Y</t>
  </si>
  <si>
    <t>50km transport to market, haulage company X, reference document Y</t>
  </si>
  <si>
    <t xml:space="preserve">Expected 2 dRTFCs per litre at set offtake value of Zp/litre per year (Reference Appendix X). Not assumed to increase with inflation. </t>
  </si>
  <si>
    <t>Expected 1 dRTFCs per litre at set offtake value of Xp/litre per year (Reference Appendix X). Not assumed to increase with inflation</t>
  </si>
  <si>
    <t>Expected 10 year per litre commitment from company Y at X per litre (Reference Appendix X)</t>
  </si>
  <si>
    <t>Based on Appendix X, page Y</t>
  </si>
  <si>
    <t>Spread over certain years</t>
  </si>
  <si>
    <t>With third party X</t>
  </si>
  <si>
    <t>With banks A&amp;B, see Appendix I</t>
  </si>
  <si>
    <t>See Appendix F &amp; I, page X</t>
  </si>
  <si>
    <t>AFF Year 2</t>
  </si>
  <si>
    <t>AFF Year 3</t>
  </si>
  <si>
    <t>The model can allow up to five separate revenue streams (rows 11-46), three of which can be linked to litres of advanced fuel sold. Please split these revenues up by consignment and market, and give a break-down of the fuel prices assumed (e.g. what fossil base price and what subsidies or multipliers assumed, giving prices and references). Two other revenue streams are available to cover co-products (such as naphtha and power or heat sales). The sixth revenue stream (row 71; e.g. standing charges) should include all the revenue that is not linked to fuel or energy sales.</t>
  </si>
  <si>
    <t>Costs are either capital/investment costs, refurbishment costs or operating costs. Against each cost please provide information on the proposed supplier/partner where possible, and state where further information can be found to back up any values (other appendices, documents, hyperlinks etc)</t>
  </si>
  <si>
    <t>Applicants are required to complete the light green cells in the "Cash flow - Proposed plant" worksheet and in so doing try to group all initial capital/ investment costs into a maximum of five component headings. Please note that during the capital investment phase other costs can also be included here, as the total costs should be the total investment cost of the project – i.e. the amount of finance that needs to be secured from various sources. So as well as the cost of buying assets, the cost of installing the assets, project planning, start up project management costs, land purchase and any upfront bank fees can also be included.  No component should have more than three subcomponents. Applicants should provide a breakdown of the sub-components in the 'Counterfactual Costs' sheet.</t>
  </si>
  <si>
    <t>COMPONENT COSTS WITHIN THE PROJECT BUDGET</t>
  </si>
  <si>
    <t xml:space="preserve">Although there may be many costs for building/purchasing assets (e.g. purchase costs, building costs, </t>
  </si>
  <si>
    <t>AFF request + other public grants</t>
  </si>
  <si>
    <t>In these cells applicants can enter the Advanced Fuel fund grant that will be applied for. Applicants should also include any other grants that are being applied for (or have already been approved), any other loans and equity injections (or use of existing project monies), and who will be providing these.
There is a need to ensure that the net construction/capital investment costs can be financed, and for this reason cells H106, I106 and J106 check whether the total net costs in the construction/ capital investment periods are fully financed. Applicants should ensure that these cells either have an “Ok” or “Not construction period” flag in them.  As the check formula is comparing the financing amount to the cash flow before finance and taxation in row 98 it allows for the possibility that in one year there could be both construction/investment and also some revenue/operating costs.
Applicants are required to enter in the light red cells in row 111 the repayment on any loans, which should include both the interest payments but also the principal repayments.</t>
  </si>
  <si>
    <t>Project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</si>
</sst>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Red]\-&quot;£&quot;#,##0.00"/>
    <numFmt numFmtId="44" formatCode="_-&quot;£&quot;* #,##0.00_-;\-&quot;£&quot;* #,##0.00_-;_-&quot;£&quot;* &quot;-&quot;??_-;_-@_-"/>
    <numFmt numFmtId="43" formatCode="_-* #,##0.00_-;\-* #,##0.00_-;_-* &quot;-&quot;??_-;_-@_-"/>
    <numFmt numFmtId="164" formatCode="_(* #,##0.00_);_(* \(#,##0.00\);_(* &quot;-&quot;??_);_(@_)"/>
    <numFmt numFmtId="165" formatCode="&quot;Yr &quot;0"/>
    <numFmt numFmtId="166" formatCode="_-* #,##0_-;\-* #,##0_-;_-* &quot;-&quot;??_-;_-@_-"/>
    <numFmt numFmtId="167" formatCode="#,##0.0;[Red]\-#,##0.0"/>
    <numFmt numFmtId="168" formatCode="#,##0.0_ ;[Red]\-#,##0.0\ "/>
    <numFmt numFmtId="169" formatCode="&quot;£&quot;#,##0.00"/>
  </numFmts>
  <fonts count="32" x14ac:knownFonts="1">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3"/>
      <color theme="1"/>
      <name val="Calibri"/>
      <family val="2"/>
      <scheme val="minor"/>
    </font>
    <font>
      <b/>
      <sz val="3"/>
      <color theme="1"/>
      <name val="Calibri"/>
      <family val="2"/>
      <scheme val="minor"/>
    </font>
    <font>
      <b/>
      <sz val="14"/>
      <color theme="1"/>
      <name val="Calibri"/>
      <family val="2"/>
      <scheme val="minor"/>
    </font>
    <font>
      <sz val="14"/>
      <color theme="1"/>
      <name val="Calibri"/>
      <family val="2"/>
      <scheme val="minor"/>
    </font>
    <font>
      <sz val="8"/>
      <color theme="1"/>
      <name val="Calibri"/>
      <family val="2"/>
      <scheme val="minor"/>
    </font>
    <font>
      <b/>
      <sz val="7"/>
      <color theme="1"/>
      <name val="Times New Roman"/>
      <family val="1"/>
    </font>
    <font>
      <sz val="9"/>
      <color theme="1"/>
      <name val="Calibri"/>
      <family val="2"/>
      <scheme val="minor"/>
    </font>
    <font>
      <b/>
      <i/>
      <sz val="14"/>
      <color theme="1"/>
      <name val="Calibri"/>
      <family val="2"/>
      <scheme val="minor"/>
    </font>
    <font>
      <i/>
      <sz val="11"/>
      <color rgb="FFFF0000"/>
      <name val="Calibri"/>
      <family val="2"/>
      <scheme val="minor"/>
    </font>
    <font>
      <sz val="11"/>
      <color rgb="FF3F3F76"/>
      <name val="Calibri"/>
      <family val="2"/>
      <scheme val="minor"/>
    </font>
    <font>
      <sz val="11"/>
      <name val="Calibri"/>
      <family val="2"/>
      <scheme val="minor"/>
    </font>
    <font>
      <u/>
      <sz val="14"/>
      <color theme="1"/>
      <name val="Calibri"/>
      <family val="2"/>
      <scheme val="minor"/>
    </font>
    <font>
      <b/>
      <u/>
      <sz val="14"/>
      <color theme="3"/>
      <name val="Calibri"/>
      <family val="2"/>
      <scheme val="minor"/>
    </font>
    <font>
      <sz val="12"/>
      <color theme="1"/>
      <name val="Calibri"/>
      <family val="2"/>
      <scheme val="minor"/>
    </font>
    <font>
      <b/>
      <sz val="18"/>
      <name val="Calibri"/>
      <family val="2"/>
      <scheme val="minor"/>
    </font>
    <font>
      <sz val="11"/>
      <color rgb="FFFF0000"/>
      <name val="Calibri"/>
      <family val="2"/>
      <scheme val="minor"/>
    </font>
    <font>
      <sz val="3"/>
      <color rgb="FFFF0000"/>
      <name val="Calibri"/>
      <family val="2"/>
      <scheme val="minor"/>
    </font>
    <font>
      <b/>
      <sz val="11"/>
      <color rgb="FFFF0000"/>
      <name val="Calibri"/>
      <family val="2"/>
      <scheme val="minor"/>
    </font>
    <font>
      <u/>
      <sz val="11"/>
      <color theme="1"/>
      <name val="Calibri"/>
      <family val="2"/>
      <scheme val="minor"/>
    </font>
    <font>
      <u/>
      <sz val="11"/>
      <name val="Calibri"/>
      <family val="2"/>
      <scheme val="minor"/>
    </font>
    <font>
      <i/>
      <sz val="11"/>
      <color theme="0" tint="-0.34998626667073579"/>
      <name val="Calibri"/>
      <family val="2"/>
      <scheme val="minor"/>
    </font>
    <font>
      <i/>
      <sz val="3"/>
      <color theme="1"/>
      <name val="Calibri"/>
      <family val="2"/>
      <scheme val="minor"/>
    </font>
    <font>
      <b/>
      <sz val="14"/>
      <color rgb="FF002060"/>
      <name val="Calibri"/>
      <family val="2"/>
      <scheme val="minor"/>
    </font>
    <font>
      <sz val="11"/>
      <color rgb="FF002060"/>
      <name val="Calibri"/>
      <family val="2"/>
      <scheme val="minor"/>
    </font>
    <font>
      <sz val="8"/>
      <name val="Calibri"/>
      <family val="2"/>
      <scheme val="minor"/>
    </font>
    <font>
      <b/>
      <sz val="12"/>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C99"/>
      </patternFill>
    </fill>
    <fill>
      <patternFill patternType="solid">
        <fgColor theme="6" tint="0.59999389629810485"/>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1A4596"/>
        <bgColor indexed="64"/>
      </patternFill>
    </fill>
  </fills>
  <borders count="28">
    <border>
      <left/>
      <right/>
      <top/>
      <bottom/>
      <diagonal/>
    </border>
    <border>
      <left/>
      <right/>
      <top style="thin">
        <color indexed="64"/>
      </top>
      <bottom style="double">
        <color indexed="64"/>
      </bottom>
      <diagonal/>
    </border>
    <border>
      <left style="thin">
        <color theme="0"/>
      </left>
      <right style="thin">
        <color theme="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theme="0"/>
      </left>
      <right style="medium">
        <color indexed="64"/>
      </right>
      <top/>
      <bottom/>
      <diagonal/>
    </border>
  </borders>
  <cellStyleXfs count="10">
    <xf numFmtId="0" fontId="0"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43" fontId="4" fillId="0" borderId="0" applyFont="0" applyFill="0" applyBorder="0" applyAlignment="0" applyProtection="0"/>
    <xf numFmtId="0" fontId="15" fillId="7" borderId="11" applyNumberFormat="0" applyFont="0" applyFill="0" applyBorder="0" applyAlignment="0">
      <protection locked="0"/>
    </xf>
    <xf numFmtId="44"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cellStyleXfs>
  <cellXfs count="209">
    <xf numFmtId="0" fontId="0" fillId="0" borderId="0" xfId="0"/>
    <xf numFmtId="0" fontId="0" fillId="2" borderId="0" xfId="0" applyFill="1"/>
    <xf numFmtId="167" fontId="0" fillId="2" borderId="0" xfId="0" applyNumberFormat="1" applyFill="1"/>
    <xf numFmtId="0" fontId="9" fillId="2" borderId="0" xfId="0" applyFont="1" applyFill="1"/>
    <xf numFmtId="0" fontId="6" fillId="2" borderId="0" xfId="0" applyFont="1" applyFill="1"/>
    <xf numFmtId="0" fontId="0" fillId="2" borderId="0" xfId="0" applyFill="1" applyAlignment="1">
      <alignment vertical="top"/>
    </xf>
    <xf numFmtId="0" fontId="0" fillId="2" borderId="0" xfId="0" applyFill="1" applyAlignment="1">
      <alignment horizontal="center"/>
    </xf>
    <xf numFmtId="0" fontId="6" fillId="2" borderId="0" xfId="0" applyFont="1" applyFill="1" applyAlignment="1">
      <alignment horizontal="center"/>
    </xf>
    <xf numFmtId="168" fontId="2" fillId="0" borderId="0" xfId="0" applyNumberFormat="1" applyFont="1"/>
    <xf numFmtId="166" fontId="6" fillId="0" borderId="0" xfId="4" applyNumberFormat="1" applyFont="1" applyBorder="1" applyProtection="1"/>
    <xf numFmtId="166" fontId="6" fillId="0" borderId="16" xfId="4" applyNumberFormat="1" applyFont="1" applyBorder="1" applyProtection="1"/>
    <xf numFmtId="0" fontId="0" fillId="0" borderId="16" xfId="0" applyBorder="1" applyAlignment="1">
      <alignment horizontal="center"/>
    </xf>
    <xf numFmtId="0" fontId="2" fillId="0" borderId="15" xfId="0" applyFont="1" applyBorder="1"/>
    <xf numFmtId="0" fontId="2" fillId="2" borderId="0" xfId="0" applyFont="1" applyFill="1"/>
    <xf numFmtId="165" fontId="2" fillId="0" borderId="0" xfId="0" applyNumberFormat="1" applyFont="1" applyAlignment="1">
      <alignment horizontal="left"/>
    </xf>
    <xf numFmtId="0" fontId="2" fillId="0" borderId="0" xfId="0" applyFont="1" applyAlignment="1">
      <alignment horizontal="right"/>
    </xf>
    <xf numFmtId="44" fontId="0" fillId="0" borderId="0" xfId="6" applyFont="1" applyBorder="1" applyProtection="1"/>
    <xf numFmtId="44" fontId="0" fillId="0" borderId="16" xfId="6" applyFont="1" applyBorder="1" applyProtection="1"/>
    <xf numFmtId="44" fontId="2" fillId="0" borderId="0" xfId="6" applyFont="1" applyBorder="1" applyProtection="1"/>
    <xf numFmtId="44" fontId="2" fillId="0" borderId="16" xfId="6" applyFont="1" applyBorder="1" applyProtection="1"/>
    <xf numFmtId="44" fontId="6" fillId="0" borderId="0" xfId="6" applyFont="1" applyBorder="1" applyProtection="1"/>
    <xf numFmtId="44" fontId="6" fillId="0" borderId="16" xfId="6" applyFont="1" applyBorder="1" applyProtection="1"/>
    <xf numFmtId="44" fontId="0" fillId="3" borderId="0" xfId="6" applyFont="1" applyFill="1" applyBorder="1" applyProtection="1">
      <protection locked="0"/>
    </xf>
    <xf numFmtId="44" fontId="2" fillId="3" borderId="0" xfId="6" applyFont="1" applyFill="1" applyBorder="1" applyProtection="1">
      <protection locked="0"/>
    </xf>
    <xf numFmtId="10" fontId="0" fillId="3" borderId="0" xfId="6" applyNumberFormat="1" applyFont="1" applyFill="1" applyBorder="1" applyProtection="1">
      <protection locked="0"/>
    </xf>
    <xf numFmtId="10" fontId="0" fillId="6" borderId="0" xfId="6" applyNumberFormat="1" applyFont="1" applyFill="1" applyBorder="1" applyProtection="1">
      <protection locked="0"/>
    </xf>
    <xf numFmtId="14" fontId="5" fillId="4" borderId="2" xfId="0" applyNumberFormat="1" applyFont="1" applyFill="1" applyBorder="1" applyAlignment="1">
      <alignment horizontal="center"/>
    </xf>
    <xf numFmtId="0" fontId="5" fillId="4" borderId="2" xfId="0" applyFont="1" applyFill="1" applyBorder="1" applyAlignment="1">
      <alignment horizontal="center"/>
    </xf>
    <xf numFmtId="0" fontId="2" fillId="0" borderId="1" xfId="0" applyFont="1" applyBorder="1"/>
    <xf numFmtId="167" fontId="0" fillId="0" borderId="1" xfId="0" applyNumberFormat="1" applyBorder="1"/>
    <xf numFmtId="167" fontId="0" fillId="0" borderId="0" xfId="0" applyNumberFormat="1"/>
    <xf numFmtId="0" fontId="7" fillId="0" borderId="0" xfId="0" applyFont="1"/>
    <xf numFmtId="167" fontId="6" fillId="0" borderId="0" xfId="0" applyNumberFormat="1" applyFont="1"/>
    <xf numFmtId="0" fontId="2" fillId="0" borderId="0" xfId="0" applyFont="1"/>
    <xf numFmtId="167" fontId="2" fillId="0" borderId="1" xfId="0" applyNumberFormat="1" applyFont="1" applyBorder="1"/>
    <xf numFmtId="0" fontId="6" fillId="0" borderId="0" xfId="0" applyFont="1"/>
    <xf numFmtId="0" fontId="0" fillId="0" borderId="0" xfId="0" applyAlignment="1">
      <alignment vertical="top"/>
    </xf>
    <xf numFmtId="0" fontId="10" fillId="0" borderId="0" xfId="0" applyFont="1" applyAlignment="1">
      <alignment horizontal="center" vertical="top" wrapText="1"/>
    </xf>
    <xf numFmtId="0" fontId="0" fillId="2" borderId="0" xfId="0" applyFill="1" applyAlignment="1">
      <alignment wrapText="1"/>
    </xf>
    <xf numFmtId="0" fontId="8" fillId="2" borderId="0" xfId="0" applyFont="1" applyFill="1" applyAlignment="1">
      <alignment horizontal="left" vertical="center" wrapText="1"/>
    </xf>
    <xf numFmtId="0" fontId="12" fillId="2" borderId="6" xfId="0" applyFont="1" applyFill="1" applyBorder="1" applyAlignment="1">
      <alignment horizontal="left" vertical="center" wrapText="1"/>
    </xf>
    <xf numFmtId="0" fontId="0" fillId="2" borderId="7" xfId="0" applyFill="1" applyBorder="1" applyAlignment="1">
      <alignment horizontal="left" vertical="center" wrapText="1"/>
    </xf>
    <xf numFmtId="0" fontId="13" fillId="2" borderId="6" xfId="0" applyFont="1" applyFill="1" applyBorder="1" applyAlignment="1">
      <alignment horizontal="left" vertical="center" wrapText="1"/>
    </xf>
    <xf numFmtId="0" fontId="0" fillId="2" borderId="6" xfId="0" applyFill="1" applyBorder="1" applyAlignment="1">
      <alignment horizontal="left" vertical="center" wrapText="1"/>
    </xf>
    <xf numFmtId="0" fontId="0" fillId="2" borderId="0" xfId="0" applyFill="1" applyAlignment="1">
      <alignment horizontal="left" vertical="center" wrapText="1"/>
    </xf>
    <xf numFmtId="167" fontId="0" fillId="2" borderId="0" xfId="0" applyNumberFormat="1" applyFill="1" applyAlignment="1">
      <alignment wrapText="1"/>
    </xf>
    <xf numFmtId="166" fontId="0" fillId="3" borderId="0" xfId="5" applyNumberFormat="1" applyFont="1" applyFill="1" applyBorder="1">
      <protection locked="0"/>
    </xf>
    <xf numFmtId="167" fontId="0" fillId="3" borderId="0" xfId="5" applyNumberFormat="1" applyFont="1" applyFill="1" applyBorder="1">
      <protection locked="0"/>
    </xf>
    <xf numFmtId="0" fontId="17" fillId="0" borderId="13" xfId="0" applyFont="1" applyBorder="1"/>
    <xf numFmtId="0" fontId="9" fillId="0" borderId="13" xfId="0" applyFont="1" applyBorder="1"/>
    <xf numFmtId="167" fontId="9" fillId="0" borderId="13" xfId="0" applyNumberFormat="1" applyFont="1" applyBorder="1"/>
    <xf numFmtId="0" fontId="9" fillId="0" borderId="14" xfId="0" applyFont="1" applyBorder="1"/>
    <xf numFmtId="0" fontId="0" fillId="0" borderId="15" xfId="0" applyBorder="1"/>
    <xf numFmtId="0" fontId="0" fillId="0" borderId="16" xfId="0" applyBorder="1"/>
    <xf numFmtId="0" fontId="8" fillId="0" borderId="15" xfId="0" applyFont="1" applyBorder="1"/>
    <xf numFmtId="0" fontId="9" fillId="0" borderId="0" xfId="0" applyFont="1"/>
    <xf numFmtId="0" fontId="9" fillId="0" borderId="16" xfId="0" applyFont="1" applyBorder="1"/>
    <xf numFmtId="165" fontId="0" fillId="0" borderId="0" xfId="0" applyNumberFormat="1" applyAlignment="1">
      <alignment horizontal="center"/>
    </xf>
    <xf numFmtId="0" fontId="6" fillId="0" borderId="15" xfId="0" applyFont="1" applyBorder="1"/>
    <xf numFmtId="165" fontId="6" fillId="0" borderId="0" xfId="0" applyNumberFormat="1" applyFont="1" applyAlignment="1">
      <alignment horizontal="center"/>
    </xf>
    <xf numFmtId="0" fontId="6" fillId="0" borderId="16" xfId="0" applyFont="1" applyBorder="1"/>
    <xf numFmtId="0" fontId="5" fillId="4" borderId="0" xfId="0" applyFont="1" applyFill="1" applyAlignment="1">
      <alignment horizontal="center"/>
    </xf>
    <xf numFmtId="166" fontId="0" fillId="3" borderId="16" xfId="5" applyNumberFormat="1" applyFont="1" applyFill="1" applyBorder="1">
      <protection locked="0"/>
    </xf>
    <xf numFmtId="0" fontId="1" fillId="0" borderId="15" xfId="0" applyFont="1" applyBorder="1"/>
    <xf numFmtId="0" fontId="1" fillId="4" borderId="0" xfId="0" applyFont="1" applyFill="1"/>
    <xf numFmtId="0" fontId="0" fillId="4" borderId="0" xfId="0" applyFill="1"/>
    <xf numFmtId="0" fontId="0" fillId="4" borderId="16" xfId="0" applyFill="1" applyBorder="1"/>
    <xf numFmtId="167" fontId="0" fillId="0" borderId="16" xfId="0" applyNumberFormat="1" applyBorder="1"/>
    <xf numFmtId="167" fontId="0" fillId="3" borderId="16" xfId="5" applyNumberFormat="1" applyFont="1" applyFill="1" applyBorder="1">
      <protection locked="0"/>
    </xf>
    <xf numFmtId="167" fontId="0" fillId="0" borderId="17" xfId="0" applyNumberFormat="1" applyBorder="1"/>
    <xf numFmtId="167" fontId="6" fillId="0" borderId="16" xfId="0" applyNumberFormat="1" applyFont="1" applyBorder="1"/>
    <xf numFmtId="167" fontId="2" fillId="0" borderId="0" xfId="0" applyNumberFormat="1" applyFont="1"/>
    <xf numFmtId="167" fontId="2" fillId="0" borderId="17" xfId="0" applyNumberFormat="1" applyFont="1" applyBorder="1"/>
    <xf numFmtId="0" fontId="0" fillId="0" borderId="15" xfId="0" applyBorder="1" applyAlignment="1">
      <alignment vertical="top"/>
    </xf>
    <xf numFmtId="167" fontId="0" fillId="0" borderId="0" xfId="0" applyNumberFormat="1" applyAlignment="1">
      <alignment vertical="top"/>
    </xf>
    <xf numFmtId="0" fontId="10" fillId="0" borderId="16" xfId="0" applyFont="1" applyBorder="1" applyAlignment="1">
      <alignment horizontal="center" vertical="top" wrapText="1"/>
    </xf>
    <xf numFmtId="0" fontId="0" fillId="0" borderId="15" xfId="0" applyBorder="1" applyAlignment="1">
      <alignment horizontal="center"/>
    </xf>
    <xf numFmtId="0" fontId="0" fillId="0" borderId="0" xfId="0" applyAlignment="1">
      <alignment horizontal="center"/>
    </xf>
    <xf numFmtId="0" fontId="0" fillId="0" borderId="0" xfId="0" applyAlignment="1">
      <alignment horizontal="left"/>
    </xf>
    <xf numFmtId="167" fontId="0" fillId="0" borderId="0" xfId="0" applyNumberFormat="1" applyAlignment="1">
      <alignment horizontal="center"/>
    </xf>
    <xf numFmtId="0" fontId="6" fillId="0" borderId="15" xfId="0" applyFont="1" applyBorder="1" applyAlignment="1">
      <alignment horizontal="center"/>
    </xf>
    <xf numFmtId="0" fontId="6" fillId="0" borderId="0" xfId="0" applyFont="1" applyAlignment="1">
      <alignment horizontal="center"/>
    </xf>
    <xf numFmtId="167" fontId="6" fillId="0" borderId="0" xfId="0" applyNumberFormat="1" applyFont="1" applyAlignment="1">
      <alignment horizontal="center"/>
    </xf>
    <xf numFmtId="0" fontId="6" fillId="0" borderId="16" xfId="0" applyFont="1" applyBorder="1" applyAlignment="1">
      <alignment horizontal="center"/>
    </xf>
    <xf numFmtId="168" fontId="2" fillId="0" borderId="16" xfId="0" applyNumberFormat="1" applyFont="1" applyBorder="1"/>
    <xf numFmtId="0" fontId="0" fillId="0" borderId="18" xfId="0" applyBorder="1"/>
    <xf numFmtId="0" fontId="2" fillId="0" borderId="19" xfId="0" applyFont="1" applyBorder="1"/>
    <xf numFmtId="0" fontId="0" fillId="0" borderId="19" xfId="0" applyBorder="1"/>
    <xf numFmtId="168" fontId="2" fillId="0" borderId="20" xfId="0" applyNumberFormat="1" applyFont="1" applyBorder="1"/>
    <xf numFmtId="168" fontId="2" fillId="0" borderId="21" xfId="0" applyNumberFormat="1" applyFont="1" applyBorder="1"/>
    <xf numFmtId="0" fontId="0" fillId="3" borderId="0" xfId="5" applyFont="1" applyFill="1" applyBorder="1">
      <protection locked="0"/>
    </xf>
    <xf numFmtId="167" fontId="0" fillId="5" borderId="0" xfId="5" applyNumberFormat="1" applyFont="1" applyFill="1" applyBorder="1" applyAlignment="1">
      <alignment horizontal="right"/>
      <protection locked="0"/>
    </xf>
    <xf numFmtId="167" fontId="0" fillId="6" borderId="0" xfId="5" applyNumberFormat="1" applyFont="1" applyFill="1" applyBorder="1">
      <protection locked="0"/>
    </xf>
    <xf numFmtId="167" fontId="0" fillId="6" borderId="16" xfId="5" applyNumberFormat="1" applyFont="1" applyFill="1" applyBorder="1">
      <protection locked="0"/>
    </xf>
    <xf numFmtId="0" fontId="0" fillId="5" borderId="0" xfId="5" applyFont="1" applyFill="1" applyBorder="1">
      <protection locked="0"/>
    </xf>
    <xf numFmtId="0" fontId="0" fillId="5" borderId="16" xfId="5" applyFont="1" applyFill="1" applyBorder="1">
      <protection locked="0"/>
    </xf>
    <xf numFmtId="0" fontId="14" fillId="0" borderId="0" xfId="0" applyFont="1"/>
    <xf numFmtId="0" fontId="14" fillId="0" borderId="15" xfId="0" applyFont="1" applyBorder="1"/>
    <xf numFmtId="0" fontId="18" fillId="0" borderId="12" xfId="0" applyFont="1" applyBorder="1"/>
    <xf numFmtId="0" fontId="5" fillId="4" borderId="16" xfId="0" applyFont="1" applyFill="1" applyBorder="1" applyAlignment="1">
      <alignment horizontal="center"/>
    </xf>
    <xf numFmtId="0" fontId="22" fillId="0" borderId="0" xfId="0" applyFont="1"/>
    <xf numFmtId="0" fontId="0" fillId="0" borderId="0" xfId="5" applyFont="1" applyFill="1" applyBorder="1">
      <protection locked="0"/>
    </xf>
    <xf numFmtId="38" fontId="0" fillId="0" borderId="0" xfId="0" applyNumberFormat="1"/>
    <xf numFmtId="10" fontId="0" fillId="0" borderId="0" xfId="0" applyNumberFormat="1" applyAlignment="1">
      <alignment horizontal="left"/>
    </xf>
    <xf numFmtId="168" fontId="0" fillId="2" borderId="0" xfId="0" applyNumberFormat="1" applyFill="1" applyAlignment="1">
      <alignment wrapText="1"/>
    </xf>
    <xf numFmtId="0" fontId="0" fillId="0" borderId="0" xfId="0" applyAlignment="1">
      <alignment wrapText="1"/>
    </xf>
    <xf numFmtId="167" fontId="0" fillId="0" borderId="0" xfId="0" applyNumberFormat="1" applyAlignment="1">
      <alignment wrapText="1"/>
    </xf>
    <xf numFmtId="0" fontId="13" fillId="8" borderId="3" xfId="0" applyFont="1" applyFill="1" applyBorder="1" applyAlignment="1">
      <alignment horizontal="center" vertical="center" wrapText="1"/>
    </xf>
    <xf numFmtId="0" fontId="0" fillId="8" borderId="4" xfId="0" applyFill="1" applyBorder="1" applyAlignment="1">
      <alignment horizontal="left" vertical="center" wrapText="1"/>
    </xf>
    <xf numFmtId="0" fontId="0" fillId="8" borderId="5" xfId="0" applyFill="1" applyBorder="1" applyAlignment="1">
      <alignment horizontal="left" vertical="center" wrapText="1"/>
    </xf>
    <xf numFmtId="8" fontId="0" fillId="2" borderId="0" xfId="0" applyNumberFormat="1" applyFill="1" applyAlignment="1">
      <alignment wrapText="1"/>
    </xf>
    <xf numFmtId="0" fontId="21" fillId="2" borderId="0" xfId="0" applyFont="1" applyFill="1"/>
    <xf numFmtId="0" fontId="26" fillId="2" borderId="0" xfId="0" applyFont="1" applyFill="1"/>
    <xf numFmtId="0" fontId="5" fillId="2" borderId="0" xfId="0" applyFont="1" applyFill="1"/>
    <xf numFmtId="0" fontId="27" fillId="2" borderId="0" xfId="0" applyFont="1" applyFill="1"/>
    <xf numFmtId="0" fontId="2" fillId="2" borderId="25" xfId="0" applyFont="1" applyFill="1" applyBorder="1" applyAlignment="1">
      <alignment vertical="center"/>
    </xf>
    <xf numFmtId="0" fontId="7" fillId="2" borderId="0" xfId="0" applyFont="1" applyFill="1" applyAlignment="1">
      <alignment vertical="center"/>
    </xf>
    <xf numFmtId="0" fontId="7" fillId="2" borderId="0" xfId="0" applyFont="1" applyFill="1" applyAlignment="1">
      <alignment vertical="center" wrapText="1"/>
    </xf>
    <xf numFmtId="0" fontId="2" fillId="0" borderId="25" xfId="0" applyFont="1" applyBorder="1" applyAlignment="1">
      <alignment horizontal="left"/>
    </xf>
    <xf numFmtId="0" fontId="0" fillId="0" borderId="25" xfId="0" applyBorder="1" applyAlignment="1">
      <alignment horizontal="left"/>
    </xf>
    <xf numFmtId="169" fontId="0" fillId="3" borderId="25" xfId="0" applyNumberFormat="1" applyFill="1" applyBorder="1" applyAlignment="1">
      <alignment horizontal="center"/>
    </xf>
    <xf numFmtId="0" fontId="0" fillId="3" borderId="25" xfId="0" applyFill="1" applyBorder="1" applyAlignment="1">
      <alignment horizontal="left"/>
    </xf>
    <xf numFmtId="169" fontId="0" fillId="0" borderId="25" xfId="0" applyNumberFormat="1" applyBorder="1" applyAlignment="1">
      <alignment horizontal="center"/>
    </xf>
    <xf numFmtId="0" fontId="6" fillId="0" borderId="0" xfId="0" applyFont="1" applyAlignment="1">
      <alignment horizontal="left"/>
    </xf>
    <xf numFmtId="0" fontId="0" fillId="2" borderId="0" xfId="0" applyFill="1" applyAlignment="1">
      <alignment horizontal="right"/>
    </xf>
    <xf numFmtId="169" fontId="0" fillId="2" borderId="26" xfId="0" applyNumberFormat="1" applyFill="1" applyBorder="1"/>
    <xf numFmtId="169" fontId="0" fillId="2" borderId="0" xfId="0" applyNumberFormat="1" applyFill="1"/>
    <xf numFmtId="0" fontId="28" fillId="2" borderId="0" xfId="0" applyFont="1" applyFill="1"/>
    <xf numFmtId="0" fontId="29" fillId="2" borderId="0" xfId="0" applyFont="1" applyFill="1"/>
    <xf numFmtId="0" fontId="0" fillId="0" borderId="0" xfId="0" applyBorder="1"/>
    <xf numFmtId="0" fontId="14" fillId="0" borderId="0" xfId="0" applyFont="1" applyBorder="1"/>
    <xf numFmtId="167" fontId="0" fillId="0" borderId="0" xfId="0" applyNumberFormat="1" applyBorder="1"/>
    <xf numFmtId="0" fontId="2" fillId="0" borderId="0" xfId="0" applyFont="1" applyBorder="1"/>
    <xf numFmtId="0" fontId="9" fillId="0" borderId="0" xfId="0" applyFont="1" applyBorder="1"/>
    <xf numFmtId="165" fontId="0" fillId="0" borderId="0" xfId="0" applyNumberFormat="1" applyBorder="1" applyAlignment="1">
      <alignment horizontal="center"/>
    </xf>
    <xf numFmtId="0" fontId="6" fillId="0" borderId="0" xfId="0" applyFont="1" applyBorder="1"/>
    <xf numFmtId="167" fontId="6" fillId="0" borderId="0" xfId="0" applyNumberFormat="1" applyFont="1" applyBorder="1"/>
    <xf numFmtId="165" fontId="6" fillId="0" borderId="0" xfId="0" applyNumberFormat="1" applyFont="1" applyBorder="1" applyAlignment="1">
      <alignment horizontal="center"/>
    </xf>
    <xf numFmtId="14" fontId="5" fillId="4" borderId="27" xfId="0" applyNumberFormat="1" applyFont="1" applyFill="1" applyBorder="1" applyAlignment="1">
      <alignment horizontal="center"/>
    </xf>
    <xf numFmtId="0" fontId="5" fillId="4" borderId="0" xfId="0" applyFont="1" applyFill="1" applyBorder="1" applyAlignment="1">
      <alignment horizontal="center"/>
    </xf>
    <xf numFmtId="0" fontId="2" fillId="0" borderId="0" xfId="0" applyFont="1" applyBorder="1" applyAlignment="1">
      <alignment horizontal="right"/>
    </xf>
    <xf numFmtId="167" fontId="2" fillId="0" borderId="0" xfId="0" applyNumberFormat="1" applyFont="1" applyBorder="1"/>
    <xf numFmtId="10" fontId="0" fillId="0" borderId="0" xfId="0" applyNumberFormat="1" applyBorder="1" applyAlignment="1">
      <alignment horizontal="left"/>
    </xf>
    <xf numFmtId="165" fontId="2" fillId="0" borderId="0" xfId="0" applyNumberFormat="1" applyFont="1" applyBorder="1" applyAlignment="1">
      <alignment horizontal="left"/>
    </xf>
    <xf numFmtId="0" fontId="6" fillId="2" borderId="0" xfId="0" applyFont="1" applyFill="1" applyBorder="1"/>
    <xf numFmtId="0" fontId="22" fillId="0" borderId="0" xfId="0" applyFont="1" applyBorder="1"/>
    <xf numFmtId="0" fontId="1" fillId="4" borderId="0" xfId="0" applyFont="1" applyFill="1" applyBorder="1"/>
    <xf numFmtId="0" fontId="0" fillId="4" borderId="0" xfId="0" applyFill="1" applyBorder="1"/>
    <xf numFmtId="0" fontId="0" fillId="0" borderId="0" xfId="0" applyBorder="1" applyAlignment="1">
      <alignment horizontal="left"/>
    </xf>
    <xf numFmtId="0" fontId="7" fillId="0" borderId="0" xfId="0" applyFont="1" applyBorder="1"/>
    <xf numFmtId="38" fontId="0" fillId="0" borderId="0" xfId="0" applyNumberFormat="1" applyBorder="1"/>
    <xf numFmtId="0" fontId="0" fillId="0" borderId="0" xfId="0" applyBorder="1" applyAlignment="1">
      <alignment vertical="top"/>
    </xf>
    <xf numFmtId="167" fontId="0" fillId="0" borderId="0" xfId="0" applyNumberFormat="1" applyBorder="1" applyAlignment="1">
      <alignment vertical="top"/>
    </xf>
    <xf numFmtId="0" fontId="10" fillId="0" borderId="0" xfId="0" applyFont="1" applyBorder="1" applyAlignment="1">
      <alignment horizontal="center" vertical="top" wrapText="1"/>
    </xf>
    <xf numFmtId="0" fontId="0" fillId="0" borderId="0" xfId="0" applyBorder="1" applyAlignment="1">
      <alignment horizontal="center"/>
    </xf>
    <xf numFmtId="167" fontId="0" fillId="0" borderId="0" xfId="0" applyNumberFormat="1" applyBorder="1" applyAlignment="1">
      <alignment horizontal="center"/>
    </xf>
    <xf numFmtId="0" fontId="6" fillId="0" borderId="0" xfId="0" applyFont="1" applyBorder="1" applyAlignment="1">
      <alignment horizontal="center"/>
    </xf>
    <xf numFmtId="167" fontId="6" fillId="0" borderId="0" xfId="0" applyNumberFormat="1" applyFont="1" applyBorder="1" applyAlignment="1">
      <alignment horizontal="center"/>
    </xf>
    <xf numFmtId="168" fontId="2" fillId="0" borderId="0" xfId="0" applyNumberFormat="1" applyFont="1" applyBorder="1"/>
    <xf numFmtId="0" fontId="0" fillId="3" borderId="0" xfId="0" applyFill="1" applyBorder="1"/>
    <xf numFmtId="0" fontId="23" fillId="3" borderId="0" xfId="0" applyFont="1" applyFill="1" applyBorder="1"/>
    <xf numFmtId="0" fontId="21" fillId="3" borderId="0" xfId="0" applyFont="1" applyFill="1" applyBorder="1"/>
    <xf numFmtId="0" fontId="0" fillId="3" borderId="0" xfId="0" applyFill="1"/>
    <xf numFmtId="0" fontId="23" fillId="3" borderId="0" xfId="0" applyFont="1" applyFill="1"/>
    <xf numFmtId="0" fontId="21" fillId="3" borderId="0" xfId="0" applyFont="1" applyFill="1"/>
    <xf numFmtId="0" fontId="31" fillId="0" borderId="0" xfId="0" applyFont="1" applyBorder="1" applyAlignment="1">
      <alignment horizontal="center"/>
    </xf>
    <xf numFmtId="0" fontId="0" fillId="3" borderId="19" xfId="0" applyFill="1" applyBorder="1"/>
    <xf numFmtId="0" fontId="31" fillId="0" borderId="0" xfId="0" applyFont="1" applyAlignment="1">
      <alignment horizontal="center"/>
    </xf>
    <xf numFmtId="0" fontId="16" fillId="5" borderId="8" xfId="0" applyFont="1" applyFill="1" applyBorder="1" applyAlignment="1">
      <alignment horizontal="left" vertical="center" wrapText="1"/>
    </xf>
    <xf numFmtId="0" fontId="16" fillId="5" borderId="9" xfId="0" applyFont="1" applyFill="1" applyBorder="1" applyAlignment="1">
      <alignment horizontal="left" vertical="center" wrapText="1"/>
    </xf>
    <xf numFmtId="0" fontId="16" fillId="5" borderId="10" xfId="0" applyFont="1" applyFill="1" applyBorder="1" applyAlignment="1">
      <alignment horizontal="left" vertical="center" wrapText="1"/>
    </xf>
    <xf numFmtId="0" fontId="0" fillId="8" borderId="6" xfId="0" applyFill="1" applyBorder="1" applyAlignment="1">
      <alignment horizontal="left" vertical="center" wrapText="1"/>
    </xf>
    <xf numFmtId="0" fontId="0" fillId="8" borderId="0" xfId="0" applyFill="1" applyAlignment="1">
      <alignment horizontal="left" vertical="center" wrapText="1"/>
    </xf>
    <xf numFmtId="0" fontId="0" fillId="8" borderId="7" xfId="0" applyFill="1" applyBorder="1" applyAlignment="1">
      <alignment horizontal="left" vertical="center" wrapText="1"/>
    </xf>
    <xf numFmtId="0" fontId="0" fillId="8" borderId="8" xfId="0" applyFill="1" applyBorder="1" applyAlignment="1">
      <alignment horizontal="left" vertical="center" wrapText="1"/>
    </xf>
    <xf numFmtId="0" fontId="0" fillId="8" borderId="9" xfId="0" applyFill="1" applyBorder="1" applyAlignment="1">
      <alignment horizontal="left" vertical="center" wrapText="1"/>
    </xf>
    <xf numFmtId="0" fontId="0" fillId="8" borderId="10" xfId="0" applyFill="1" applyBorder="1" applyAlignment="1">
      <alignment horizontal="left" vertical="center" wrapText="1"/>
    </xf>
    <xf numFmtId="0" fontId="8" fillId="6" borderId="3" xfId="0" applyFont="1" applyFill="1" applyBorder="1" applyAlignment="1">
      <alignment horizontal="left" vertical="center" wrapText="1"/>
    </xf>
    <xf numFmtId="0" fontId="8" fillId="6" borderId="4" xfId="0" applyFont="1" applyFill="1" applyBorder="1" applyAlignment="1">
      <alignment horizontal="left" vertical="center" wrapText="1"/>
    </xf>
    <xf numFmtId="0" fontId="8" fillId="6" borderId="5" xfId="0" applyFont="1" applyFill="1" applyBorder="1" applyAlignment="1">
      <alignment horizontal="left" vertical="center" wrapText="1"/>
    </xf>
    <xf numFmtId="0" fontId="0" fillId="6" borderId="8" xfId="0" applyFill="1" applyBorder="1" applyAlignment="1">
      <alignment horizontal="left" vertical="center" wrapText="1"/>
    </xf>
    <xf numFmtId="0" fontId="0" fillId="6" borderId="9" xfId="0" applyFill="1" applyBorder="1" applyAlignment="1">
      <alignment horizontal="left" vertical="center" wrapText="1"/>
    </xf>
    <xf numFmtId="0" fontId="0" fillId="6" borderId="10" xfId="0"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5" borderId="5" xfId="0" applyFont="1" applyFill="1" applyBorder="1" applyAlignment="1">
      <alignment horizontal="left" vertical="center" wrapText="1"/>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0" fontId="0" fillId="9" borderId="22" xfId="0" applyFill="1" applyBorder="1" applyAlignment="1">
      <alignment horizontal="left" vertical="center" wrapText="1"/>
    </xf>
    <xf numFmtId="0" fontId="0" fillId="9" borderId="23" xfId="0" applyFill="1" applyBorder="1" applyAlignment="1">
      <alignment horizontal="left" vertical="center" wrapText="1"/>
    </xf>
    <xf numFmtId="0" fontId="0" fillId="9" borderId="24" xfId="0" applyFill="1" applyBorder="1" applyAlignment="1">
      <alignment horizontal="left" vertical="center" wrapText="1"/>
    </xf>
    <xf numFmtId="0" fontId="20" fillId="2" borderId="0" xfId="0" applyFont="1" applyFill="1" applyAlignment="1">
      <alignment horizontal="left" vertical="center" wrapText="1"/>
    </xf>
    <xf numFmtId="0" fontId="0" fillId="2" borderId="9" xfId="0" applyFill="1" applyBorder="1" applyAlignment="1">
      <alignment horizontal="left" vertical="center" wrapText="1"/>
    </xf>
    <xf numFmtId="0" fontId="8" fillId="8" borderId="3" xfId="0" applyFont="1" applyFill="1" applyBorder="1" applyAlignment="1">
      <alignment horizontal="left" vertical="center" wrapText="1"/>
    </xf>
    <xf numFmtId="0" fontId="8" fillId="8" borderId="4" xfId="0" applyFont="1" applyFill="1" applyBorder="1" applyAlignment="1">
      <alignment horizontal="left" vertical="center" wrapText="1"/>
    </xf>
    <xf numFmtId="0" fontId="8" fillId="8" borderId="5" xfId="0" applyFont="1" applyFill="1" applyBorder="1" applyAlignment="1">
      <alignment horizontal="left" vertical="center" wrapText="1"/>
    </xf>
    <xf numFmtId="0" fontId="19" fillId="3" borderId="0" xfId="5" applyFont="1" applyFill="1" applyBorder="1" applyAlignment="1">
      <protection locked="0"/>
    </xf>
    <xf numFmtId="169" fontId="0" fillId="3" borderId="25" xfId="0" applyNumberFormat="1" applyFill="1" applyBorder="1" applyAlignment="1">
      <alignment horizontal="center"/>
    </xf>
    <xf numFmtId="0" fontId="0" fillId="3" borderId="25" xfId="0" applyFill="1" applyBorder="1" applyAlignment="1"/>
    <xf numFmtId="0" fontId="1" fillId="10" borderId="0" xfId="0" applyFont="1" applyFill="1" applyAlignment="1"/>
    <xf numFmtId="0" fontId="5" fillId="0" borderId="0" xfId="0" applyFont="1" applyAlignment="1"/>
    <xf numFmtId="0" fontId="1" fillId="11" borderId="25" xfId="0" applyFont="1" applyFill="1" applyBorder="1" applyAlignment="1">
      <alignment horizontal="left"/>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0" fillId="3" borderId="22" xfId="0" applyFill="1" applyBorder="1" applyAlignment="1">
      <alignment horizontal="left"/>
    </xf>
    <xf numFmtId="0" fontId="0" fillId="3" borderId="24" xfId="0" applyFill="1" applyBorder="1" applyAlignment="1">
      <alignment horizontal="left"/>
    </xf>
    <xf numFmtId="0" fontId="0" fillId="0" borderId="22" xfId="0" applyBorder="1" applyAlignment="1">
      <alignment horizontal="left"/>
    </xf>
    <xf numFmtId="0" fontId="0" fillId="0" borderId="24" xfId="0" applyBorder="1" applyAlignment="1">
      <alignment horizontal="left"/>
    </xf>
  </cellXfs>
  <cellStyles count="10">
    <cellStyle name="Comma" xfId="4" builtinId="3"/>
    <cellStyle name="Comma 2" xfId="1" xr:uid="{00000000-0005-0000-0000-000001000000}"/>
    <cellStyle name="Comma 2 2" xfId="7" xr:uid="{00000000-0005-0000-0000-000001000000}"/>
    <cellStyle name="Comma 3" xfId="8" xr:uid="{00000000-0005-0000-0000-000032000000}"/>
    <cellStyle name="Currency" xfId="6" builtinId="4"/>
    <cellStyle name="Currency 2" xfId="9" xr:uid="{00000000-0005-0000-0000-000034000000}"/>
    <cellStyle name="Input" xfId="5" builtinId="20" customBuiltin="1"/>
    <cellStyle name="Normal" xfId="0" builtinId="0"/>
    <cellStyle name="Normal 3" xfId="2" xr:uid="{00000000-0005-0000-0000-000005000000}"/>
    <cellStyle name="Percent 2" xfId="3" xr:uid="{00000000-0005-0000-0000-000007000000}"/>
  </cellStyles>
  <dxfs count="4">
    <dxf>
      <font>
        <color rgb="FFFF0000"/>
      </font>
    </dxf>
    <dxf>
      <font>
        <color theme="7" tint="-0.499984740745262"/>
      </font>
    </dxf>
    <dxf>
      <font>
        <color rgb="FFFF0000"/>
      </font>
    </dxf>
    <dxf>
      <font>
        <color theme="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'Cash flow - Proposed plant'!$E$4:$H$4</c:f>
          <c:strCache>
            <c:ptCount val="4"/>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'Cash flow - Proposed plant'!$D$72</c:f>
              <c:strCache>
                <c:ptCount val="1"/>
                <c:pt idx="0">
                  <c:v>Total revenue</c:v>
                </c:pt>
              </c:strCache>
            </c:strRef>
          </c:tx>
          <c:spPr>
            <a:ln w="28575" cap="rnd">
              <a:solidFill>
                <a:schemeClr val="accent1"/>
              </a:solidFill>
              <a:round/>
            </a:ln>
            <a:effectLst/>
          </c:spPr>
          <c:marker>
            <c:symbol val="none"/>
          </c:marker>
          <c:cat>
            <c:strRef>
              <c:f>'Cash flow - Proposed plant'!$J$5:$BQ$5</c:f>
              <c:strCache>
                <c:ptCount val="60"/>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pt idx="28">
                  <c:v>Yr 29</c:v>
                </c:pt>
                <c:pt idx="29">
                  <c:v>Yr 30</c:v>
                </c:pt>
                <c:pt idx="30">
                  <c:v>Yr 31</c:v>
                </c:pt>
                <c:pt idx="31">
                  <c:v>Yr 32</c:v>
                </c:pt>
                <c:pt idx="32">
                  <c:v>Yr 33</c:v>
                </c:pt>
                <c:pt idx="33">
                  <c:v>Yr 34</c:v>
                </c:pt>
                <c:pt idx="34">
                  <c:v>Yr 35</c:v>
                </c:pt>
                <c:pt idx="35">
                  <c:v>Yr 36</c:v>
                </c:pt>
                <c:pt idx="36">
                  <c:v>Yr 37</c:v>
                </c:pt>
                <c:pt idx="37">
                  <c:v>Yr 38</c:v>
                </c:pt>
                <c:pt idx="38">
                  <c:v>Yr 39</c:v>
                </c:pt>
                <c:pt idx="39">
                  <c:v>Yr 40</c:v>
                </c:pt>
                <c:pt idx="40">
                  <c:v>Yr 41</c:v>
                </c:pt>
                <c:pt idx="41">
                  <c:v>Yr 42</c:v>
                </c:pt>
                <c:pt idx="42">
                  <c:v>Yr 43</c:v>
                </c:pt>
                <c:pt idx="43">
                  <c:v>Yr 44</c:v>
                </c:pt>
                <c:pt idx="44">
                  <c:v>Yr 45</c:v>
                </c:pt>
                <c:pt idx="45">
                  <c:v>Yr 46</c:v>
                </c:pt>
                <c:pt idx="46">
                  <c:v>Yr 47</c:v>
                </c:pt>
                <c:pt idx="47">
                  <c:v>Yr 48</c:v>
                </c:pt>
                <c:pt idx="48">
                  <c:v>Yr 49</c:v>
                </c:pt>
                <c:pt idx="49">
                  <c:v>Yr 50</c:v>
                </c:pt>
                <c:pt idx="50">
                  <c:v>Yr 51</c:v>
                </c:pt>
                <c:pt idx="51">
                  <c:v>Yr 52</c:v>
                </c:pt>
                <c:pt idx="52">
                  <c:v>Yr 53</c:v>
                </c:pt>
                <c:pt idx="53">
                  <c:v>Yr 54</c:v>
                </c:pt>
                <c:pt idx="54">
                  <c:v>Yr 55</c:v>
                </c:pt>
                <c:pt idx="55">
                  <c:v>Yr 56</c:v>
                </c:pt>
                <c:pt idx="56">
                  <c:v>Yr 57</c:v>
                </c:pt>
                <c:pt idx="57">
                  <c:v>Yr 58</c:v>
                </c:pt>
                <c:pt idx="58">
                  <c:v>Yr 59</c:v>
                </c:pt>
                <c:pt idx="59">
                  <c:v>Yr 60</c:v>
                </c:pt>
              </c:strCache>
            </c:strRef>
          </c:cat>
          <c:val>
            <c:numRef>
              <c:f>'Cash flow - Proposed plant'!$J$72:$BQ$72</c:f>
              <c:numCache>
                <c:formatCode>#,##0.0;[Red]\-#,##0.0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0-0FAD-4727-BC71-1CA763D905AA}"/>
            </c:ext>
          </c:extLst>
        </c:ser>
        <c:ser>
          <c:idx val="2"/>
          <c:order val="1"/>
          <c:tx>
            <c:strRef>
              <c:f>'Cash flow - Proposed plant'!$D$80</c:f>
              <c:strCache>
                <c:ptCount val="1"/>
                <c:pt idx="0">
                  <c:v>Total capital/ investment costs</c:v>
                </c:pt>
              </c:strCache>
            </c:strRef>
          </c:tx>
          <c:spPr>
            <a:ln w="28575" cap="rnd">
              <a:solidFill>
                <a:schemeClr val="accent3"/>
              </a:solidFill>
              <a:round/>
            </a:ln>
            <a:effectLst/>
          </c:spPr>
          <c:marker>
            <c:symbol val="none"/>
          </c:marker>
          <c:cat>
            <c:strRef>
              <c:f>'Cash flow - Proposed plant'!$J$5:$BQ$5</c:f>
              <c:strCache>
                <c:ptCount val="60"/>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pt idx="28">
                  <c:v>Yr 29</c:v>
                </c:pt>
                <c:pt idx="29">
                  <c:v>Yr 30</c:v>
                </c:pt>
                <c:pt idx="30">
                  <c:v>Yr 31</c:v>
                </c:pt>
                <c:pt idx="31">
                  <c:v>Yr 32</c:v>
                </c:pt>
                <c:pt idx="32">
                  <c:v>Yr 33</c:v>
                </c:pt>
                <c:pt idx="33">
                  <c:v>Yr 34</c:v>
                </c:pt>
                <c:pt idx="34">
                  <c:v>Yr 35</c:v>
                </c:pt>
                <c:pt idx="35">
                  <c:v>Yr 36</c:v>
                </c:pt>
                <c:pt idx="36">
                  <c:v>Yr 37</c:v>
                </c:pt>
                <c:pt idx="37">
                  <c:v>Yr 38</c:v>
                </c:pt>
                <c:pt idx="38">
                  <c:v>Yr 39</c:v>
                </c:pt>
                <c:pt idx="39">
                  <c:v>Yr 40</c:v>
                </c:pt>
                <c:pt idx="40">
                  <c:v>Yr 41</c:v>
                </c:pt>
                <c:pt idx="41">
                  <c:v>Yr 42</c:v>
                </c:pt>
                <c:pt idx="42">
                  <c:v>Yr 43</c:v>
                </c:pt>
                <c:pt idx="43">
                  <c:v>Yr 44</c:v>
                </c:pt>
                <c:pt idx="44">
                  <c:v>Yr 45</c:v>
                </c:pt>
                <c:pt idx="45">
                  <c:v>Yr 46</c:v>
                </c:pt>
                <c:pt idx="46">
                  <c:v>Yr 47</c:v>
                </c:pt>
                <c:pt idx="47">
                  <c:v>Yr 48</c:v>
                </c:pt>
                <c:pt idx="48">
                  <c:v>Yr 49</c:v>
                </c:pt>
                <c:pt idx="49">
                  <c:v>Yr 50</c:v>
                </c:pt>
                <c:pt idx="50">
                  <c:v>Yr 51</c:v>
                </c:pt>
                <c:pt idx="51">
                  <c:v>Yr 52</c:v>
                </c:pt>
                <c:pt idx="52">
                  <c:v>Yr 53</c:v>
                </c:pt>
                <c:pt idx="53">
                  <c:v>Yr 54</c:v>
                </c:pt>
                <c:pt idx="54">
                  <c:v>Yr 55</c:v>
                </c:pt>
                <c:pt idx="55">
                  <c:v>Yr 56</c:v>
                </c:pt>
                <c:pt idx="56">
                  <c:v>Yr 57</c:v>
                </c:pt>
                <c:pt idx="57">
                  <c:v>Yr 58</c:v>
                </c:pt>
                <c:pt idx="58">
                  <c:v>Yr 59</c:v>
                </c:pt>
                <c:pt idx="59">
                  <c:v>Yr 60</c:v>
                </c:pt>
              </c:strCache>
            </c:strRef>
          </c:cat>
          <c:val>
            <c:numRef>
              <c:f>'Cash flow - Proposed plant'!$J$80:$L$80</c:f>
              <c:numCache>
                <c:formatCode>#,##0.0;[Red]\-#,##0.0</c:formatCode>
                <c:ptCount val="3"/>
                <c:pt idx="0">
                  <c:v>0</c:v>
                </c:pt>
                <c:pt idx="1">
                  <c:v>0</c:v>
                </c:pt>
                <c:pt idx="2">
                  <c:v>0</c:v>
                </c:pt>
              </c:numCache>
            </c:numRef>
          </c:val>
          <c:smooth val="0"/>
          <c:extLst>
            <c:ext xmlns:c16="http://schemas.microsoft.com/office/drawing/2014/chart" uri="{C3380CC4-5D6E-409C-BE32-E72D297353CC}">
              <c16:uniqueId val="{00000001-0FAD-4727-BC71-1CA763D905AA}"/>
            </c:ext>
          </c:extLst>
        </c:ser>
        <c:ser>
          <c:idx val="1"/>
          <c:order val="2"/>
          <c:tx>
            <c:strRef>
              <c:f>'Cash flow - Proposed plant'!$D$94</c:f>
              <c:strCache>
                <c:ptCount val="1"/>
                <c:pt idx="0">
                  <c:v>Total operating costs</c:v>
                </c:pt>
              </c:strCache>
            </c:strRef>
          </c:tx>
          <c:spPr>
            <a:ln w="28575" cap="rnd">
              <a:solidFill>
                <a:schemeClr val="accent2"/>
              </a:solidFill>
              <a:round/>
            </a:ln>
            <a:effectLst/>
          </c:spPr>
          <c:marker>
            <c:symbol val="none"/>
          </c:marker>
          <c:cat>
            <c:strRef>
              <c:f>'Cash flow - Proposed plant'!$J$5:$BQ$5</c:f>
              <c:strCache>
                <c:ptCount val="60"/>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pt idx="28">
                  <c:v>Yr 29</c:v>
                </c:pt>
                <c:pt idx="29">
                  <c:v>Yr 30</c:v>
                </c:pt>
                <c:pt idx="30">
                  <c:v>Yr 31</c:v>
                </c:pt>
                <c:pt idx="31">
                  <c:v>Yr 32</c:v>
                </c:pt>
                <c:pt idx="32">
                  <c:v>Yr 33</c:v>
                </c:pt>
                <c:pt idx="33">
                  <c:v>Yr 34</c:v>
                </c:pt>
                <c:pt idx="34">
                  <c:v>Yr 35</c:v>
                </c:pt>
                <c:pt idx="35">
                  <c:v>Yr 36</c:v>
                </c:pt>
                <c:pt idx="36">
                  <c:v>Yr 37</c:v>
                </c:pt>
                <c:pt idx="37">
                  <c:v>Yr 38</c:v>
                </c:pt>
                <c:pt idx="38">
                  <c:v>Yr 39</c:v>
                </c:pt>
                <c:pt idx="39">
                  <c:v>Yr 40</c:v>
                </c:pt>
                <c:pt idx="40">
                  <c:v>Yr 41</c:v>
                </c:pt>
                <c:pt idx="41">
                  <c:v>Yr 42</c:v>
                </c:pt>
                <c:pt idx="42">
                  <c:v>Yr 43</c:v>
                </c:pt>
                <c:pt idx="43">
                  <c:v>Yr 44</c:v>
                </c:pt>
                <c:pt idx="44">
                  <c:v>Yr 45</c:v>
                </c:pt>
                <c:pt idx="45">
                  <c:v>Yr 46</c:v>
                </c:pt>
                <c:pt idx="46">
                  <c:v>Yr 47</c:v>
                </c:pt>
                <c:pt idx="47">
                  <c:v>Yr 48</c:v>
                </c:pt>
                <c:pt idx="48">
                  <c:v>Yr 49</c:v>
                </c:pt>
                <c:pt idx="49">
                  <c:v>Yr 50</c:v>
                </c:pt>
                <c:pt idx="50">
                  <c:v>Yr 51</c:v>
                </c:pt>
                <c:pt idx="51">
                  <c:v>Yr 52</c:v>
                </c:pt>
                <c:pt idx="52">
                  <c:v>Yr 53</c:v>
                </c:pt>
                <c:pt idx="53">
                  <c:v>Yr 54</c:v>
                </c:pt>
                <c:pt idx="54">
                  <c:v>Yr 55</c:v>
                </c:pt>
                <c:pt idx="55">
                  <c:v>Yr 56</c:v>
                </c:pt>
                <c:pt idx="56">
                  <c:v>Yr 57</c:v>
                </c:pt>
                <c:pt idx="57">
                  <c:v>Yr 58</c:v>
                </c:pt>
                <c:pt idx="58">
                  <c:v>Yr 59</c:v>
                </c:pt>
                <c:pt idx="59">
                  <c:v>Yr 60</c:v>
                </c:pt>
              </c:strCache>
            </c:strRef>
          </c:cat>
          <c:val>
            <c:numRef>
              <c:f>'Cash flow - Proposed plant'!$J$94:$BQ$94</c:f>
              <c:numCache>
                <c:formatCode>#,##0.0;[Red]\-#,##0.0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2-0FAD-4727-BC71-1CA763D905AA}"/>
            </c:ext>
          </c:extLst>
        </c:ser>
        <c:ser>
          <c:idx val="3"/>
          <c:order val="3"/>
          <c:tx>
            <c:strRef>
              <c:f>'Cash flow - Proposed plant'!$C$113</c:f>
              <c:strCache>
                <c:ptCount val="1"/>
                <c:pt idx="0">
                  <c:v>Net cash flow for saving/ dividends &amp; equity repayment (+/-)</c:v>
                </c:pt>
              </c:strCache>
            </c:strRef>
          </c:tx>
          <c:spPr>
            <a:ln w="28575" cap="rnd">
              <a:solidFill>
                <a:schemeClr val="accent4"/>
              </a:solidFill>
              <a:round/>
            </a:ln>
            <a:effectLst/>
          </c:spPr>
          <c:marker>
            <c:symbol val="none"/>
          </c:marker>
          <c:cat>
            <c:strRef>
              <c:f>'Cash flow - Proposed plant'!$J$5:$BQ$5</c:f>
              <c:strCache>
                <c:ptCount val="60"/>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pt idx="28">
                  <c:v>Yr 29</c:v>
                </c:pt>
                <c:pt idx="29">
                  <c:v>Yr 30</c:v>
                </c:pt>
                <c:pt idx="30">
                  <c:v>Yr 31</c:v>
                </c:pt>
                <c:pt idx="31">
                  <c:v>Yr 32</c:v>
                </c:pt>
                <c:pt idx="32">
                  <c:v>Yr 33</c:v>
                </c:pt>
                <c:pt idx="33">
                  <c:v>Yr 34</c:v>
                </c:pt>
                <c:pt idx="34">
                  <c:v>Yr 35</c:v>
                </c:pt>
                <c:pt idx="35">
                  <c:v>Yr 36</c:v>
                </c:pt>
                <c:pt idx="36">
                  <c:v>Yr 37</c:v>
                </c:pt>
                <c:pt idx="37">
                  <c:v>Yr 38</c:v>
                </c:pt>
                <c:pt idx="38">
                  <c:v>Yr 39</c:v>
                </c:pt>
                <c:pt idx="39">
                  <c:v>Yr 40</c:v>
                </c:pt>
                <c:pt idx="40">
                  <c:v>Yr 41</c:v>
                </c:pt>
                <c:pt idx="41">
                  <c:v>Yr 42</c:v>
                </c:pt>
                <c:pt idx="42">
                  <c:v>Yr 43</c:v>
                </c:pt>
                <c:pt idx="43">
                  <c:v>Yr 44</c:v>
                </c:pt>
                <c:pt idx="44">
                  <c:v>Yr 45</c:v>
                </c:pt>
                <c:pt idx="45">
                  <c:v>Yr 46</c:v>
                </c:pt>
                <c:pt idx="46">
                  <c:v>Yr 47</c:v>
                </c:pt>
                <c:pt idx="47">
                  <c:v>Yr 48</c:v>
                </c:pt>
                <c:pt idx="48">
                  <c:v>Yr 49</c:v>
                </c:pt>
                <c:pt idx="49">
                  <c:v>Yr 50</c:v>
                </c:pt>
                <c:pt idx="50">
                  <c:v>Yr 51</c:v>
                </c:pt>
                <c:pt idx="51">
                  <c:v>Yr 52</c:v>
                </c:pt>
                <c:pt idx="52">
                  <c:v>Yr 53</c:v>
                </c:pt>
                <c:pt idx="53">
                  <c:v>Yr 54</c:v>
                </c:pt>
                <c:pt idx="54">
                  <c:v>Yr 55</c:v>
                </c:pt>
                <c:pt idx="55">
                  <c:v>Yr 56</c:v>
                </c:pt>
                <c:pt idx="56">
                  <c:v>Yr 57</c:v>
                </c:pt>
                <c:pt idx="57">
                  <c:v>Yr 58</c:v>
                </c:pt>
                <c:pt idx="58">
                  <c:v>Yr 59</c:v>
                </c:pt>
                <c:pt idx="59">
                  <c:v>Yr 60</c:v>
                </c:pt>
              </c:strCache>
            </c:strRef>
          </c:cat>
          <c:val>
            <c:numRef>
              <c:f>'Cash flow - Proposed plant'!$J$113:$BQ$113</c:f>
              <c:numCache>
                <c:formatCode>#,##0.0_ ;[Red]\-#,##0.0\ </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3-0FAD-4727-BC71-1CA763D905AA}"/>
            </c:ext>
          </c:extLst>
        </c:ser>
        <c:dLbls>
          <c:showLegendKey val="0"/>
          <c:showVal val="0"/>
          <c:showCatName val="0"/>
          <c:showSerName val="0"/>
          <c:showPercent val="0"/>
          <c:showBubbleSize val="0"/>
        </c:dLbls>
        <c:smooth val="0"/>
        <c:axId val="544537176"/>
        <c:axId val="544534224"/>
      </c:lineChart>
      <c:catAx>
        <c:axId val="544537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534224"/>
        <c:crosses val="autoZero"/>
        <c:auto val="1"/>
        <c:lblAlgn val="ctr"/>
        <c:lblOffset val="100"/>
        <c:noMultiLvlLbl val="0"/>
      </c:catAx>
      <c:valAx>
        <c:axId val="5445342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GB" sz="1100" b="1"/>
                  <a:t>£'000</a:t>
                </a:r>
                <a:r>
                  <a:rPr lang="en-GB" sz="1100" b="1" baseline="0"/>
                  <a:t> per year</a:t>
                </a:r>
                <a:endParaRPr lang="en-GB" sz="1100" b="1"/>
              </a:p>
            </c:rich>
          </c:tx>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445371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'Cash flow - example'!$E$4:$E$4</c:f>
          <c:strCache>
            <c:ptCount val="1"/>
            <c:pt idx="0">
              <c:v>Project XYZ</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'Cash flow - example'!$D$72</c:f>
              <c:strCache>
                <c:ptCount val="1"/>
                <c:pt idx="0">
                  <c:v>Total revenue</c:v>
                </c:pt>
              </c:strCache>
            </c:strRef>
          </c:tx>
          <c:spPr>
            <a:ln w="28575" cap="rnd">
              <a:solidFill>
                <a:schemeClr val="accent1"/>
              </a:solidFill>
              <a:round/>
            </a:ln>
            <a:effectLst/>
          </c:spPr>
          <c:marker>
            <c:symbol val="none"/>
          </c:marker>
          <c:cat>
            <c:strRef>
              <c:extLst>
                <c:ext xmlns:c15="http://schemas.microsoft.com/office/drawing/2012/chart" uri="{02D57815-91ED-43cb-92C2-25804820EDAC}">
                  <c15:fullRef>
                    <c15:sqref>'Cash flow - example'!$J$5:$AK$5</c15:sqref>
                  </c15:fullRef>
                </c:ext>
              </c:extLst>
              <c:f>'Cash flow - example'!$J$5:$AJ$5</c:f>
              <c:strCache>
                <c:ptCount val="27"/>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strCache>
            </c:strRef>
          </c:cat>
          <c:val>
            <c:numRef>
              <c:extLst>
                <c:ext xmlns:c15="http://schemas.microsoft.com/office/drawing/2012/chart" uri="{02D57815-91ED-43cb-92C2-25804820EDAC}">
                  <c15:fullRef>
                    <c15:sqref>'Cash flow - example'!$J$72:$AK$72</c15:sqref>
                  </c15:fullRef>
                </c:ext>
              </c:extLst>
              <c:f>'Cash flow - example'!$J$72:$AJ$72</c:f>
              <c:numCache>
                <c:formatCode>#,##0.0;[Red]\-#,##0.0</c:formatCode>
                <c:ptCount val="27"/>
                <c:pt idx="0">
                  <c:v>0</c:v>
                </c:pt>
                <c:pt idx="1">
                  <c:v>2552.8000000000002</c:v>
                </c:pt>
                <c:pt idx="2">
                  <c:v>7737.5679999999993</c:v>
                </c:pt>
                <c:pt idx="3">
                  <c:v>15515.83872</c:v>
                </c:pt>
                <c:pt idx="4">
                  <c:v>15598.1554944</c:v>
                </c:pt>
                <c:pt idx="5">
                  <c:v>15682.118604288</c:v>
                </c:pt>
                <c:pt idx="6">
                  <c:v>15767.760976373758</c:v>
                </c:pt>
                <c:pt idx="7">
                  <c:v>15855.116195901235</c:v>
                </c:pt>
                <c:pt idx="8">
                  <c:v>15944.21851981926</c:v>
                </c:pt>
                <c:pt idx="9">
                  <c:v>16035.102890215647</c:v>
                </c:pt>
                <c:pt idx="10">
                  <c:v>16127.804948019957</c:v>
                </c:pt>
                <c:pt idx="11">
                  <c:v>16222.361046980355</c:v>
                </c:pt>
                <c:pt idx="12">
                  <c:v>16318.808267919965</c:v>
                </c:pt>
                <c:pt idx="13">
                  <c:v>16417.184433278362</c:v>
                </c:pt>
                <c:pt idx="14">
                  <c:v>16517.528121943928</c:v>
                </c:pt>
                <c:pt idx="15">
                  <c:v>16619.878684382809</c:v>
                </c:pt>
                <c:pt idx="16">
                  <c:v>16724.276258070469</c:v>
                </c:pt>
                <c:pt idx="17">
                  <c:v>16830.761783231876</c:v>
                </c:pt>
                <c:pt idx="18">
                  <c:v>16939.377018896514</c:v>
                </c:pt>
                <c:pt idx="19">
                  <c:v>17050.164559274443</c:v>
                </c:pt>
                <c:pt idx="20">
                  <c:v>17163.167850459937</c:v>
                </c:pt>
                <c:pt idx="21">
                  <c:v>17278.43120746913</c:v>
                </c:pt>
                <c:pt idx="22">
                  <c:v>17395.999831618512</c:v>
                </c:pt>
                <c:pt idx="23">
                  <c:v>17455.293174494967</c:v>
                </c:pt>
                <c:pt idx="24">
                  <c:v>17576.399037984869</c:v>
                </c:pt>
                <c:pt idx="25">
                  <c:v>17699.927018744565</c:v>
                </c:pt>
                <c:pt idx="26">
                  <c:v>17825.92555911946</c:v>
                </c:pt>
              </c:numCache>
            </c:numRef>
          </c:val>
          <c:smooth val="0"/>
          <c:extLst>
            <c:ext xmlns:c16="http://schemas.microsoft.com/office/drawing/2014/chart" uri="{C3380CC4-5D6E-409C-BE32-E72D297353CC}">
              <c16:uniqueId val="{00000000-3E26-4C18-908E-909375DA673B}"/>
            </c:ext>
          </c:extLst>
        </c:ser>
        <c:ser>
          <c:idx val="2"/>
          <c:order val="1"/>
          <c:tx>
            <c:strRef>
              <c:f>'Cash flow - example'!$D$80</c:f>
              <c:strCache>
                <c:ptCount val="1"/>
                <c:pt idx="0">
                  <c:v>Total capital/ investment costs</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'Cash flow - example'!$J$5:$AK$5</c15:sqref>
                  </c15:fullRef>
                </c:ext>
              </c:extLst>
              <c:f>'Cash flow - example'!$J$5:$AJ$5</c:f>
              <c:strCache>
                <c:ptCount val="27"/>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strCache>
            </c:strRef>
          </c:cat>
          <c:val>
            <c:numRef>
              <c:extLst>
                <c:ext xmlns:c15="http://schemas.microsoft.com/office/drawing/2012/chart" uri="{02D57815-91ED-43cb-92C2-25804820EDAC}">
                  <c15:fullRef>
                    <c15:sqref>'Cash flow - example'!$J$80:$L$80</c15:sqref>
                  </c15:fullRef>
                </c:ext>
              </c:extLst>
              <c:f>'Cash flow - example'!$J$80:$L$80</c:f>
              <c:numCache>
                <c:formatCode>#,##0.0;[Red]\-#,##0.0</c:formatCode>
                <c:ptCount val="3"/>
                <c:pt idx="0">
                  <c:v>-60000</c:v>
                </c:pt>
                <c:pt idx="1">
                  <c:v>-40000</c:v>
                </c:pt>
                <c:pt idx="2">
                  <c:v>0</c:v>
                </c:pt>
              </c:numCache>
            </c:numRef>
          </c:val>
          <c:smooth val="0"/>
          <c:extLst>
            <c:ext xmlns:c16="http://schemas.microsoft.com/office/drawing/2014/chart" uri="{C3380CC4-5D6E-409C-BE32-E72D297353CC}">
              <c16:uniqueId val="{00000001-3E26-4C18-908E-909375DA673B}"/>
            </c:ext>
          </c:extLst>
        </c:ser>
        <c:ser>
          <c:idx val="1"/>
          <c:order val="2"/>
          <c:tx>
            <c:strRef>
              <c:f>'Cash flow - example'!$D$94</c:f>
              <c:strCache>
                <c:ptCount val="1"/>
                <c:pt idx="0">
                  <c:v>Total operating costs</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'Cash flow - example'!$J$5:$AK$5</c15:sqref>
                  </c15:fullRef>
                </c:ext>
              </c:extLst>
              <c:f>'Cash flow - example'!$J$5:$AJ$5</c:f>
              <c:strCache>
                <c:ptCount val="27"/>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strCache>
            </c:strRef>
          </c:cat>
          <c:val>
            <c:numRef>
              <c:extLst>
                <c:ext xmlns:c15="http://schemas.microsoft.com/office/drawing/2012/chart" uri="{02D57815-91ED-43cb-92C2-25804820EDAC}">
                  <c15:fullRef>
                    <c15:sqref>'Cash flow - example'!$J$94:$AK$94</c15:sqref>
                  </c15:fullRef>
                </c:ext>
              </c:extLst>
              <c:f>'Cash flow - example'!$J$94:$AJ$94</c:f>
              <c:numCache>
                <c:formatCode>#,##0.0;[Red]\-#,##0.0</c:formatCode>
                <c:ptCount val="27"/>
                <c:pt idx="0">
                  <c:v>0</c:v>
                </c:pt>
                <c:pt idx="1">
                  <c:v>-2131.3540000000003</c:v>
                </c:pt>
                <c:pt idx="2">
                  <c:v>-1008.53496</c:v>
                </c:pt>
                <c:pt idx="3">
                  <c:v>762.51437279999993</c:v>
                </c:pt>
                <c:pt idx="4">
                  <c:v>787.1246602560002</c:v>
                </c:pt>
                <c:pt idx="5">
                  <c:v>812.22715346111988</c:v>
                </c:pt>
                <c:pt idx="6">
                  <c:v>837.83169653034281</c:v>
                </c:pt>
                <c:pt idx="7">
                  <c:v>863.94833046094936</c:v>
                </c:pt>
                <c:pt idx="8">
                  <c:v>890.58729707016801</c:v>
                </c:pt>
                <c:pt idx="9">
                  <c:v>917.75904301157232</c:v>
                </c:pt>
                <c:pt idx="10">
                  <c:v>945.47422387180234</c:v>
                </c:pt>
                <c:pt idx="11">
                  <c:v>973.74370834923866</c:v>
                </c:pt>
                <c:pt idx="12">
                  <c:v>1002.5785825162236</c:v>
                </c:pt>
                <c:pt idx="13">
                  <c:v>1031.9901541665486</c:v>
                </c:pt>
                <c:pt idx="14">
                  <c:v>1061.9899572498784</c:v>
                </c:pt>
                <c:pt idx="15">
                  <c:v>1092.589756394877</c:v>
                </c:pt>
                <c:pt idx="16">
                  <c:v>1123.8015515227739</c:v>
                </c:pt>
                <c:pt idx="17">
                  <c:v>1155.6375825532286</c:v>
                </c:pt>
                <c:pt idx="18">
                  <c:v>1188.1103342042941</c:v>
                </c:pt>
                <c:pt idx="19">
                  <c:v>1221.2325408883794</c:v>
                </c:pt>
                <c:pt idx="20">
                  <c:v>1255.0171917061477</c:v>
                </c:pt>
                <c:pt idx="21">
                  <c:v>1289.4775355402712</c:v>
                </c:pt>
                <c:pt idx="22">
                  <c:v>1324.627086251076</c:v>
                </c:pt>
                <c:pt idx="23">
                  <c:v>1360.4796279760981</c:v>
                </c:pt>
                <c:pt idx="24">
                  <c:v>1397.0492205356202</c:v>
                </c:pt>
                <c:pt idx="25">
                  <c:v>1434.3502049463323</c:v>
                </c:pt>
                <c:pt idx="26">
                  <c:v>1472.3972090452585</c:v>
                </c:pt>
              </c:numCache>
            </c:numRef>
          </c:val>
          <c:smooth val="0"/>
          <c:extLst>
            <c:ext xmlns:c16="http://schemas.microsoft.com/office/drawing/2014/chart" uri="{C3380CC4-5D6E-409C-BE32-E72D297353CC}">
              <c16:uniqueId val="{00000002-3E26-4C18-908E-909375DA673B}"/>
            </c:ext>
          </c:extLst>
        </c:ser>
        <c:ser>
          <c:idx val="3"/>
          <c:order val="3"/>
          <c:tx>
            <c:strRef>
              <c:f>'Cash flow - example'!$C$113</c:f>
              <c:strCache>
                <c:ptCount val="1"/>
                <c:pt idx="0">
                  <c:v>Net cash flow for saving/ dividends &amp; equity repayment (+/-)</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'Cash flow - example'!$J$5:$AK$5</c15:sqref>
                  </c15:fullRef>
                </c:ext>
              </c:extLst>
              <c:f>'Cash flow - example'!$J$5:$AJ$5</c:f>
              <c:strCache>
                <c:ptCount val="27"/>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strCache>
            </c:strRef>
          </c:cat>
          <c:val>
            <c:numRef>
              <c:extLst>
                <c:ext xmlns:c15="http://schemas.microsoft.com/office/drawing/2012/chart" uri="{02D57815-91ED-43cb-92C2-25804820EDAC}">
                  <c15:fullRef>
                    <c15:sqref>'Cash flow - example'!$J$113:$AK$113</c15:sqref>
                  </c15:fullRef>
                </c:ext>
              </c:extLst>
              <c:f>'Cash flow - example'!$J$113:$AJ$113</c:f>
              <c:numCache>
                <c:formatCode>#,##0.0_ ;[Red]\-#,##0.0\ </c:formatCode>
                <c:ptCount val="27"/>
                <c:pt idx="0">
                  <c:v>0</c:v>
                </c:pt>
                <c:pt idx="1">
                  <c:v>421.44600000000355</c:v>
                </c:pt>
                <c:pt idx="2">
                  <c:v>729.03303999999935</c:v>
                </c:pt>
                <c:pt idx="3">
                  <c:v>7238.3530928</c:v>
                </c:pt>
                <c:pt idx="4">
                  <c:v>7244.4801546560011</c:v>
                </c:pt>
                <c:pt idx="5">
                  <c:v>7250.729757749119</c:v>
                </c:pt>
                <c:pt idx="6">
                  <c:v>7257.1043529040999</c:v>
                </c:pt>
                <c:pt idx="7">
                  <c:v>7263.6064399621828</c:v>
                </c:pt>
                <c:pt idx="8">
                  <c:v>7270.2385687614278</c:v>
                </c:pt>
                <c:pt idx="9">
                  <c:v>7277.00334013666</c:v>
                </c:pt>
                <c:pt idx="10">
                  <c:v>7283.9034069393874</c:v>
                </c:pt>
                <c:pt idx="11">
                  <c:v>7290.9414750781743</c:v>
                </c:pt>
                <c:pt idx="12">
                  <c:v>7298.1203045797392</c:v>
                </c:pt>
                <c:pt idx="13">
                  <c:v>7305.442710671332</c:v>
                </c:pt>
                <c:pt idx="14">
                  <c:v>7312.9115648847564</c:v>
                </c:pt>
                <c:pt idx="15">
                  <c:v>7320.5297961824544</c:v>
                </c:pt>
                <c:pt idx="16">
                  <c:v>7328.3003921061081</c:v>
                </c:pt>
                <c:pt idx="17">
                  <c:v>7336.2263999482257</c:v>
                </c:pt>
                <c:pt idx="18">
                  <c:v>11344.31092794719</c:v>
                </c:pt>
                <c:pt idx="19">
                  <c:v>11352.557146506131</c:v>
                </c:pt>
                <c:pt idx="20">
                  <c:v>11360.96828943626</c:v>
                </c:pt>
                <c:pt idx="21">
                  <c:v>11369.547655224982</c:v>
                </c:pt>
                <c:pt idx="22">
                  <c:v>11378.298608329482</c:v>
                </c:pt>
                <c:pt idx="23">
                  <c:v>11326.597926740156</c:v>
                </c:pt>
                <c:pt idx="24">
                  <c:v>11334.489885274963</c:v>
                </c:pt>
                <c:pt idx="25">
                  <c:v>11342.539682980461</c:v>
                </c:pt>
                <c:pt idx="26">
                  <c:v>11350.750476640073</c:v>
                </c:pt>
              </c:numCache>
            </c:numRef>
          </c:val>
          <c:smooth val="0"/>
          <c:extLst>
            <c:ext xmlns:c16="http://schemas.microsoft.com/office/drawing/2014/chart" uri="{C3380CC4-5D6E-409C-BE32-E72D297353CC}">
              <c16:uniqueId val="{00000003-3E26-4C18-908E-909375DA673B}"/>
            </c:ext>
          </c:extLst>
        </c:ser>
        <c:dLbls>
          <c:showLegendKey val="0"/>
          <c:showVal val="0"/>
          <c:showCatName val="0"/>
          <c:showSerName val="0"/>
          <c:showPercent val="0"/>
          <c:showBubbleSize val="0"/>
        </c:dLbls>
        <c:smooth val="0"/>
        <c:axId val="544537176"/>
        <c:axId val="544534224"/>
      </c:lineChart>
      <c:catAx>
        <c:axId val="544537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534224"/>
        <c:crosses val="autoZero"/>
        <c:auto val="1"/>
        <c:lblAlgn val="ctr"/>
        <c:lblOffset val="100"/>
        <c:noMultiLvlLbl val="0"/>
      </c:catAx>
      <c:valAx>
        <c:axId val="5445342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GB" sz="1100" b="1"/>
                  <a:t>£'000</a:t>
                </a:r>
                <a:r>
                  <a:rPr lang="en-GB" sz="1100" b="1" baseline="0"/>
                  <a:t> per year</a:t>
                </a:r>
                <a:endParaRPr lang="en-GB" sz="1100" b="1"/>
              </a:p>
            </c:rich>
          </c:tx>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445371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0</xdr:colOff>
      <xdr:row>115</xdr:row>
      <xdr:rowOff>0</xdr:rowOff>
    </xdr:from>
    <xdr:to>
      <xdr:col>11</xdr:col>
      <xdr:colOff>581722</xdr:colOff>
      <xdr:row>147</xdr:row>
      <xdr:rowOff>99879</xdr:rowOff>
    </xdr:to>
    <xdr:graphicFrame macro="">
      <xdr:nvGraphicFramePr>
        <xdr:cNvPr id="2" name="Chart 1">
          <a:extLst>
            <a:ext uri="{FF2B5EF4-FFF2-40B4-BE49-F238E27FC236}">
              <a16:creationId xmlns:a16="http://schemas.microsoft.com/office/drawing/2014/main" id="{8D07D08E-9E8C-4EF3-9BA5-CE35AC6D67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115</xdr:row>
      <xdr:rowOff>0</xdr:rowOff>
    </xdr:from>
    <xdr:to>
      <xdr:col>11</xdr:col>
      <xdr:colOff>581722</xdr:colOff>
      <xdr:row>147</xdr:row>
      <xdr:rowOff>99879</xdr:rowOff>
    </xdr:to>
    <xdr:graphicFrame macro="">
      <xdr:nvGraphicFramePr>
        <xdr:cNvPr id="2" name="Chart 1">
          <a:extLst>
            <a:ext uri="{FF2B5EF4-FFF2-40B4-BE49-F238E27FC236}">
              <a16:creationId xmlns:a16="http://schemas.microsoft.com/office/drawing/2014/main" id="{CB142346-F64D-41A4-BCEA-AFC7AFDD9F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WINDOWS\TEMP\BCK_UP\00depr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heermgroup.sharepoint.com/Users/LG11/AppData/Local/Microsoft/Windows/Temporary%20Internet%20Files/Content.Outlook/U39UCJ03/Copy%20of%20Annex%204%20State%20Aid%20Calculation%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reciatio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5 Step 1 Admin Details"/>
      <sheetName val="Annex 5 Step 2 GBER Selection"/>
      <sheetName val="Annex 5 Step 3 Summary"/>
      <sheetName val="Annex 5 GBER Info"/>
      <sheetName val="Lis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I514"/>
  <sheetViews>
    <sheetView tabSelected="1" zoomScaleNormal="100" workbookViewId="0">
      <selection activeCell="C30" sqref="C30"/>
    </sheetView>
  </sheetViews>
  <sheetFormatPr defaultColWidth="8.85546875" defaultRowHeight="15" x14ac:dyDescent="0.25"/>
  <cols>
    <col min="1" max="1" width="2.85546875" style="105" customWidth="1"/>
    <col min="2" max="2" width="3.7109375" style="105" customWidth="1"/>
    <col min="3" max="3" width="65.85546875" style="105" bestFit="1" customWidth="1"/>
    <col min="4" max="4" width="31" style="105" bestFit="1" customWidth="1"/>
    <col min="5" max="5" width="1.85546875" style="105" customWidth="1"/>
    <col min="6" max="6" width="14.42578125" style="106" customWidth="1"/>
    <col min="7" max="7" width="2.42578125" style="105" customWidth="1"/>
    <col min="8" max="35" width="11.5703125" style="105" bestFit="1" customWidth="1"/>
    <col min="36" max="16384" width="8.85546875" style="105"/>
  </cols>
  <sheetData>
    <row r="1" spans="3:9" s="38" customFormat="1" ht="46.5" customHeight="1" x14ac:dyDescent="0.25">
      <c r="C1" s="192" t="s">
        <v>181</v>
      </c>
      <c r="D1" s="192"/>
      <c r="E1" s="192"/>
      <c r="F1" s="192"/>
      <c r="G1" s="192"/>
      <c r="H1" s="192"/>
      <c r="I1" s="192"/>
    </row>
    <row r="2" spans="3:9" s="38" customFormat="1" x14ac:dyDescent="0.25">
      <c r="C2" s="193"/>
      <c r="D2" s="193"/>
      <c r="E2" s="193"/>
      <c r="F2" s="193"/>
      <c r="G2" s="193"/>
      <c r="H2" s="193"/>
      <c r="I2" s="193"/>
    </row>
    <row r="3" spans="3:9" s="38" customFormat="1" ht="55.7" customHeight="1" x14ac:dyDescent="0.25">
      <c r="C3" s="189" t="s">
        <v>0</v>
      </c>
      <c r="D3" s="190"/>
      <c r="E3" s="190"/>
      <c r="F3" s="190"/>
      <c r="G3" s="190"/>
      <c r="H3" s="190"/>
      <c r="I3" s="191"/>
    </row>
    <row r="4" spans="3:9" s="38" customFormat="1" ht="136.5" customHeight="1" x14ac:dyDescent="0.25">
      <c r="C4" s="189" t="s">
        <v>192</v>
      </c>
      <c r="D4" s="190"/>
      <c r="E4" s="190"/>
      <c r="F4" s="190"/>
      <c r="G4" s="190"/>
      <c r="H4" s="190"/>
      <c r="I4" s="191"/>
    </row>
    <row r="5" spans="3:9" s="38" customFormat="1" ht="47.25" customHeight="1" x14ac:dyDescent="0.25">
      <c r="C5" s="189" t="s">
        <v>193</v>
      </c>
      <c r="D5" s="190"/>
      <c r="E5" s="190"/>
      <c r="F5" s="190"/>
      <c r="G5" s="190"/>
      <c r="H5" s="190"/>
      <c r="I5" s="191"/>
    </row>
    <row r="6" spans="3:9" s="38" customFormat="1" ht="47.25" customHeight="1" x14ac:dyDescent="0.25">
      <c r="C6" s="189" t="s">
        <v>194</v>
      </c>
      <c r="D6" s="190"/>
      <c r="E6" s="190"/>
      <c r="F6" s="190"/>
      <c r="G6" s="190"/>
      <c r="H6" s="190"/>
      <c r="I6" s="191"/>
    </row>
    <row r="7" spans="3:9" s="38" customFormat="1" ht="30" customHeight="1" x14ac:dyDescent="0.25">
      <c r="C7" s="189" t="s">
        <v>1</v>
      </c>
      <c r="D7" s="190"/>
      <c r="E7" s="190"/>
      <c r="F7" s="190"/>
      <c r="G7" s="190"/>
      <c r="H7" s="190"/>
      <c r="I7" s="191"/>
    </row>
    <row r="8" spans="3:9" s="38" customFormat="1" ht="18.75" x14ac:dyDescent="0.25">
      <c r="C8" s="39"/>
      <c r="D8" s="44"/>
      <c r="E8" s="44"/>
      <c r="F8" s="44"/>
      <c r="G8" s="44"/>
      <c r="H8" s="44"/>
      <c r="I8" s="44"/>
    </row>
    <row r="9" spans="3:9" s="38" customFormat="1" ht="18.75" x14ac:dyDescent="0.25">
      <c r="C9" s="39"/>
      <c r="D9" s="44"/>
      <c r="E9" s="44"/>
      <c r="F9" s="44"/>
      <c r="G9" s="44"/>
      <c r="H9" s="44"/>
      <c r="I9" s="44"/>
    </row>
    <row r="10" spans="3:9" s="38" customFormat="1" ht="37.700000000000003" customHeight="1" x14ac:dyDescent="0.25">
      <c r="C10" s="194" t="s">
        <v>2</v>
      </c>
      <c r="D10" s="195"/>
      <c r="E10" s="195"/>
      <c r="F10" s="195"/>
      <c r="G10" s="195"/>
      <c r="H10" s="195"/>
      <c r="I10" s="196"/>
    </row>
    <row r="11" spans="3:9" s="38" customFormat="1" ht="68.25" customHeight="1" x14ac:dyDescent="0.25">
      <c r="C11" s="174" t="s">
        <v>216</v>
      </c>
      <c r="D11" s="175"/>
      <c r="E11" s="175"/>
      <c r="F11" s="175"/>
      <c r="G11" s="175"/>
      <c r="H11" s="175"/>
      <c r="I11" s="176"/>
    </row>
    <row r="12" spans="3:9" s="38" customFormat="1" x14ac:dyDescent="0.25">
      <c r="C12" s="40"/>
      <c r="D12" s="44"/>
      <c r="E12" s="44"/>
      <c r="F12" s="44"/>
      <c r="G12" s="44"/>
      <c r="H12" s="44"/>
      <c r="I12" s="41"/>
    </row>
    <row r="13" spans="3:9" s="38" customFormat="1" ht="18.2" customHeight="1" x14ac:dyDescent="0.25">
      <c r="C13" s="194" t="s">
        <v>3</v>
      </c>
      <c r="D13" s="195"/>
      <c r="E13" s="195"/>
      <c r="F13" s="195"/>
      <c r="G13" s="195"/>
      <c r="H13" s="195"/>
      <c r="I13" s="196"/>
    </row>
    <row r="14" spans="3:9" s="38" customFormat="1" ht="51" customHeight="1" x14ac:dyDescent="0.25">
      <c r="C14" s="174" t="s">
        <v>217</v>
      </c>
      <c r="D14" s="175"/>
      <c r="E14" s="175"/>
      <c r="F14" s="175"/>
      <c r="G14" s="175"/>
      <c r="H14" s="175"/>
      <c r="I14" s="176"/>
    </row>
    <row r="15" spans="3:9" s="38" customFormat="1" x14ac:dyDescent="0.25">
      <c r="C15" s="43"/>
      <c r="D15" s="44"/>
      <c r="E15" s="44"/>
      <c r="F15" s="44"/>
      <c r="G15" s="44"/>
      <c r="H15" s="44"/>
      <c r="I15" s="41"/>
    </row>
    <row r="16" spans="3:9" s="38" customFormat="1" ht="18.75" x14ac:dyDescent="0.25">
      <c r="C16" s="107" t="s">
        <v>4</v>
      </c>
      <c r="D16" s="108"/>
      <c r="E16" s="108"/>
      <c r="F16" s="108"/>
      <c r="G16" s="108"/>
      <c r="H16" s="108"/>
      <c r="I16" s="109"/>
    </row>
    <row r="17" spans="3:9" s="38" customFormat="1" ht="111.75" customHeight="1" x14ac:dyDescent="0.25">
      <c r="C17" s="171" t="s">
        <v>218</v>
      </c>
      <c r="D17" s="172"/>
      <c r="E17" s="172"/>
      <c r="F17" s="172"/>
      <c r="G17" s="172"/>
      <c r="H17" s="172"/>
      <c r="I17" s="173"/>
    </row>
    <row r="18" spans="3:9" s="38" customFormat="1" ht="18.75" x14ac:dyDescent="0.25">
      <c r="C18" s="42"/>
      <c r="D18" s="44"/>
      <c r="E18" s="44"/>
      <c r="F18" s="44"/>
      <c r="G18" s="44"/>
      <c r="H18" s="44"/>
      <c r="I18" s="41"/>
    </row>
    <row r="19" spans="3:9" s="38" customFormat="1" ht="18.75" x14ac:dyDescent="0.25">
      <c r="C19" s="107" t="s">
        <v>5</v>
      </c>
      <c r="D19" s="108"/>
      <c r="E19" s="108"/>
      <c r="F19" s="108"/>
      <c r="G19" s="108"/>
      <c r="H19" s="108"/>
      <c r="I19" s="109"/>
    </row>
    <row r="20" spans="3:9" s="38" customFormat="1" ht="49.5" customHeight="1" x14ac:dyDescent="0.25">
      <c r="C20" s="174" t="s">
        <v>6</v>
      </c>
      <c r="D20" s="175"/>
      <c r="E20" s="175"/>
      <c r="F20" s="175"/>
      <c r="G20" s="175"/>
      <c r="H20" s="175"/>
      <c r="I20" s="176"/>
    </row>
    <row r="21" spans="3:9" s="38" customFormat="1" x14ac:dyDescent="0.25">
      <c r="C21" s="43"/>
      <c r="D21" s="44"/>
      <c r="E21" s="44"/>
      <c r="F21" s="44"/>
      <c r="G21" s="44"/>
      <c r="H21" s="44"/>
      <c r="I21" s="41"/>
    </row>
    <row r="22" spans="3:9" s="38" customFormat="1" ht="18.75" x14ac:dyDescent="0.25">
      <c r="C22" s="107" t="s">
        <v>7</v>
      </c>
      <c r="D22" s="108"/>
      <c r="E22" s="108"/>
      <c r="F22" s="108"/>
      <c r="G22" s="108"/>
      <c r="H22" s="108"/>
      <c r="I22" s="109"/>
    </row>
    <row r="23" spans="3:9" s="38" customFormat="1" ht="45.75" customHeight="1" x14ac:dyDescent="0.25">
      <c r="C23" s="174" t="s">
        <v>8</v>
      </c>
      <c r="D23" s="175"/>
      <c r="E23" s="175"/>
      <c r="F23" s="175"/>
      <c r="G23" s="175"/>
      <c r="H23" s="175"/>
      <c r="I23" s="176"/>
    </row>
    <row r="24" spans="3:9" s="38" customFormat="1" x14ac:dyDescent="0.25">
      <c r="C24" s="43"/>
      <c r="D24" s="44"/>
      <c r="E24" s="44"/>
      <c r="F24" s="44"/>
      <c r="G24" s="44"/>
      <c r="H24" s="44"/>
      <c r="I24" s="41"/>
    </row>
    <row r="25" spans="3:9" s="38" customFormat="1" ht="37.700000000000003" customHeight="1" x14ac:dyDescent="0.25">
      <c r="C25" s="177" t="s">
        <v>9</v>
      </c>
      <c r="D25" s="178"/>
      <c r="E25" s="178"/>
      <c r="F25" s="178"/>
      <c r="G25" s="178"/>
      <c r="H25" s="178"/>
      <c r="I25" s="179"/>
    </row>
    <row r="26" spans="3:9" s="38" customFormat="1" ht="27.6" customHeight="1" x14ac:dyDescent="0.25">
      <c r="C26" s="180" t="s">
        <v>10</v>
      </c>
      <c r="D26" s="181"/>
      <c r="E26" s="181"/>
      <c r="F26" s="181"/>
      <c r="G26" s="181"/>
      <c r="H26" s="181"/>
      <c r="I26" s="182"/>
    </row>
    <row r="27" spans="3:9" s="38" customFormat="1" ht="18.75" customHeight="1" x14ac:dyDescent="0.25">
      <c r="C27" s="43"/>
      <c r="D27" s="44"/>
      <c r="E27" s="44"/>
      <c r="F27" s="44"/>
      <c r="G27" s="44"/>
      <c r="H27" s="44"/>
      <c r="I27" s="41"/>
    </row>
    <row r="28" spans="3:9" s="38" customFormat="1" ht="48" customHeight="1" x14ac:dyDescent="0.25">
      <c r="C28" s="183" t="s">
        <v>11</v>
      </c>
      <c r="D28" s="184"/>
      <c r="E28" s="184"/>
      <c r="F28" s="184"/>
      <c r="G28" s="184"/>
      <c r="H28" s="184"/>
      <c r="I28" s="185"/>
    </row>
    <row r="29" spans="3:9" s="38" customFormat="1" ht="180.75" customHeight="1" x14ac:dyDescent="0.25">
      <c r="C29" s="186" t="s">
        <v>222</v>
      </c>
      <c r="D29" s="187"/>
      <c r="E29" s="187"/>
      <c r="F29" s="187"/>
      <c r="G29" s="187"/>
      <c r="H29" s="187"/>
      <c r="I29" s="188"/>
    </row>
    <row r="30" spans="3:9" s="38" customFormat="1" x14ac:dyDescent="0.25">
      <c r="C30" s="43"/>
      <c r="D30" s="44"/>
      <c r="E30" s="44"/>
      <c r="F30" s="44"/>
      <c r="G30" s="44"/>
      <c r="H30" s="44"/>
      <c r="I30" s="41"/>
    </row>
    <row r="31" spans="3:9" s="38" customFormat="1" ht="18.75" x14ac:dyDescent="0.25">
      <c r="C31" s="183" t="s">
        <v>12</v>
      </c>
      <c r="D31" s="184"/>
      <c r="E31" s="184"/>
      <c r="F31" s="184"/>
      <c r="G31" s="184"/>
      <c r="H31" s="184"/>
      <c r="I31" s="185"/>
    </row>
    <row r="32" spans="3:9" s="38" customFormat="1" ht="55.15" customHeight="1" x14ac:dyDescent="0.25">
      <c r="C32" s="168" t="s">
        <v>13</v>
      </c>
      <c r="D32" s="169"/>
      <c r="E32" s="169"/>
      <c r="F32" s="169"/>
      <c r="G32" s="169"/>
      <c r="H32" s="169"/>
      <c r="I32" s="170"/>
    </row>
    <row r="33" spans="4:6" s="38" customFormat="1" x14ac:dyDescent="0.25">
      <c r="F33" s="45"/>
    </row>
    <row r="34" spans="4:6" s="38" customFormat="1" x14ac:dyDescent="0.25">
      <c r="F34" s="45"/>
    </row>
    <row r="35" spans="4:6" s="38" customFormat="1" x14ac:dyDescent="0.25">
      <c r="F35" s="45"/>
    </row>
    <row r="36" spans="4:6" s="38" customFormat="1" x14ac:dyDescent="0.25">
      <c r="F36" s="45"/>
    </row>
    <row r="37" spans="4:6" s="38" customFormat="1" x14ac:dyDescent="0.25">
      <c r="F37" s="45"/>
    </row>
    <row r="38" spans="4:6" s="38" customFormat="1" x14ac:dyDescent="0.25">
      <c r="D38" s="104"/>
      <c r="F38" s="45"/>
    </row>
    <row r="39" spans="4:6" s="38" customFormat="1" x14ac:dyDescent="0.25">
      <c r="D39" s="104"/>
      <c r="F39" s="45"/>
    </row>
    <row r="40" spans="4:6" s="38" customFormat="1" x14ac:dyDescent="0.25">
      <c r="F40" s="45"/>
    </row>
    <row r="41" spans="4:6" s="38" customFormat="1" x14ac:dyDescent="0.25">
      <c r="D41" s="110"/>
      <c r="F41" s="45"/>
    </row>
    <row r="42" spans="4:6" s="38" customFormat="1" x14ac:dyDescent="0.25">
      <c r="D42" s="104"/>
      <c r="F42" s="45"/>
    </row>
    <row r="43" spans="4:6" s="38" customFormat="1" x14ac:dyDescent="0.25">
      <c r="F43" s="45"/>
    </row>
    <row r="44" spans="4:6" s="38" customFormat="1" x14ac:dyDescent="0.25">
      <c r="F44" s="45"/>
    </row>
    <row r="45" spans="4:6" s="38" customFormat="1" x14ac:dyDescent="0.25">
      <c r="F45" s="45"/>
    </row>
    <row r="46" spans="4:6" s="38" customFormat="1" x14ac:dyDescent="0.25">
      <c r="F46" s="45"/>
    </row>
    <row r="47" spans="4:6" s="38" customFormat="1" x14ac:dyDescent="0.25">
      <c r="F47" s="45"/>
    </row>
    <row r="48" spans="4:6" s="38" customFormat="1" x14ac:dyDescent="0.25">
      <c r="F48" s="45"/>
    </row>
    <row r="49" spans="6:6" s="38" customFormat="1" x14ac:dyDescent="0.25">
      <c r="F49" s="45"/>
    </row>
    <row r="50" spans="6:6" s="38" customFormat="1" x14ac:dyDescent="0.25">
      <c r="F50" s="45"/>
    </row>
    <row r="51" spans="6:6" s="38" customFormat="1" x14ac:dyDescent="0.25">
      <c r="F51" s="45"/>
    </row>
    <row r="52" spans="6:6" s="38" customFormat="1" x14ac:dyDescent="0.25">
      <c r="F52" s="45"/>
    </row>
    <row r="53" spans="6:6" s="38" customFormat="1" x14ac:dyDescent="0.25">
      <c r="F53" s="45"/>
    </row>
    <row r="54" spans="6:6" s="38" customFormat="1" x14ac:dyDescent="0.25">
      <c r="F54" s="45"/>
    </row>
    <row r="55" spans="6:6" s="38" customFormat="1" x14ac:dyDescent="0.25">
      <c r="F55" s="45"/>
    </row>
    <row r="56" spans="6:6" s="38" customFormat="1" x14ac:dyDescent="0.25">
      <c r="F56" s="45"/>
    </row>
    <row r="57" spans="6:6" s="38" customFormat="1" x14ac:dyDescent="0.25">
      <c r="F57" s="45"/>
    </row>
    <row r="58" spans="6:6" s="38" customFormat="1" x14ac:dyDescent="0.25">
      <c r="F58" s="45"/>
    </row>
    <row r="59" spans="6:6" s="38" customFormat="1" x14ac:dyDescent="0.25">
      <c r="F59" s="45"/>
    </row>
    <row r="60" spans="6:6" s="38" customFormat="1" x14ac:dyDescent="0.25">
      <c r="F60" s="45"/>
    </row>
    <row r="61" spans="6:6" s="38" customFormat="1" x14ac:dyDescent="0.25">
      <c r="F61" s="45"/>
    </row>
    <row r="62" spans="6:6" s="38" customFormat="1" x14ac:dyDescent="0.25">
      <c r="F62" s="45"/>
    </row>
    <row r="63" spans="6:6" s="38" customFormat="1" x14ac:dyDescent="0.25">
      <c r="F63" s="45"/>
    </row>
    <row r="64" spans="6:6" s="38" customFormat="1" x14ac:dyDescent="0.25">
      <c r="F64" s="45"/>
    </row>
    <row r="65" spans="6:6" s="38" customFormat="1" x14ac:dyDescent="0.25">
      <c r="F65" s="45"/>
    </row>
    <row r="66" spans="6:6" s="38" customFormat="1" x14ac:dyDescent="0.25">
      <c r="F66" s="45"/>
    </row>
    <row r="67" spans="6:6" s="38" customFormat="1" x14ac:dyDescent="0.25">
      <c r="F67" s="45"/>
    </row>
    <row r="68" spans="6:6" s="38" customFormat="1" x14ac:dyDescent="0.25">
      <c r="F68" s="45"/>
    </row>
    <row r="69" spans="6:6" s="38" customFormat="1" x14ac:dyDescent="0.25">
      <c r="F69" s="45"/>
    </row>
    <row r="70" spans="6:6" s="38" customFormat="1" x14ac:dyDescent="0.25">
      <c r="F70" s="45"/>
    </row>
    <row r="71" spans="6:6" s="38" customFormat="1" x14ac:dyDescent="0.25">
      <c r="F71" s="45"/>
    </row>
    <row r="72" spans="6:6" s="38" customFormat="1" x14ac:dyDescent="0.25">
      <c r="F72" s="45"/>
    </row>
    <row r="73" spans="6:6" s="38" customFormat="1" x14ac:dyDescent="0.25">
      <c r="F73" s="45"/>
    </row>
    <row r="74" spans="6:6" s="38" customFormat="1" x14ac:dyDescent="0.25">
      <c r="F74" s="45"/>
    </row>
    <row r="75" spans="6:6" s="38" customFormat="1" x14ac:dyDescent="0.25">
      <c r="F75" s="45"/>
    </row>
    <row r="76" spans="6:6" s="38" customFormat="1" x14ac:dyDescent="0.25">
      <c r="F76" s="45"/>
    </row>
    <row r="77" spans="6:6" s="38" customFormat="1" x14ac:dyDescent="0.25">
      <c r="F77" s="45"/>
    </row>
    <row r="78" spans="6:6" s="38" customFormat="1" x14ac:dyDescent="0.25">
      <c r="F78" s="45"/>
    </row>
    <row r="79" spans="6:6" s="38" customFormat="1" x14ac:dyDescent="0.25">
      <c r="F79" s="45"/>
    </row>
    <row r="80" spans="6:6" s="38" customFormat="1" x14ac:dyDescent="0.25">
      <c r="F80" s="45"/>
    </row>
    <row r="81" spans="6:6" s="38" customFormat="1" x14ac:dyDescent="0.25">
      <c r="F81" s="45"/>
    </row>
    <row r="82" spans="6:6" s="38" customFormat="1" x14ac:dyDescent="0.25">
      <c r="F82" s="45"/>
    </row>
    <row r="83" spans="6:6" s="38" customFormat="1" x14ac:dyDescent="0.25">
      <c r="F83" s="45"/>
    </row>
    <row r="84" spans="6:6" s="38" customFormat="1" x14ac:dyDescent="0.25">
      <c r="F84" s="45"/>
    </row>
    <row r="85" spans="6:6" s="38" customFormat="1" x14ac:dyDescent="0.25">
      <c r="F85" s="45"/>
    </row>
    <row r="86" spans="6:6" s="38" customFormat="1" x14ac:dyDescent="0.25">
      <c r="F86" s="45"/>
    </row>
    <row r="87" spans="6:6" s="38" customFormat="1" x14ac:dyDescent="0.25">
      <c r="F87" s="45"/>
    </row>
    <row r="88" spans="6:6" s="38" customFormat="1" x14ac:dyDescent="0.25">
      <c r="F88" s="45"/>
    </row>
    <row r="89" spans="6:6" s="38" customFormat="1" x14ac:dyDescent="0.25">
      <c r="F89" s="45"/>
    </row>
    <row r="90" spans="6:6" s="38" customFormat="1" x14ac:dyDescent="0.25">
      <c r="F90" s="45"/>
    </row>
    <row r="91" spans="6:6" s="38" customFormat="1" x14ac:dyDescent="0.25">
      <c r="F91" s="45"/>
    </row>
    <row r="92" spans="6:6" s="38" customFormat="1" x14ac:dyDescent="0.25">
      <c r="F92" s="45"/>
    </row>
    <row r="93" spans="6:6" s="38" customFormat="1" x14ac:dyDescent="0.25">
      <c r="F93" s="45"/>
    </row>
    <row r="94" spans="6:6" s="38" customFormat="1" x14ac:dyDescent="0.25">
      <c r="F94" s="45"/>
    </row>
    <row r="95" spans="6:6" s="38" customFormat="1" x14ac:dyDescent="0.25">
      <c r="F95" s="45"/>
    </row>
    <row r="96" spans="6:6" s="38" customFormat="1" x14ac:dyDescent="0.25">
      <c r="F96" s="45"/>
    </row>
    <row r="97" spans="6:6" s="38" customFormat="1" x14ac:dyDescent="0.25">
      <c r="F97" s="45"/>
    </row>
    <row r="98" spans="6:6" s="38" customFormat="1" x14ac:dyDescent="0.25">
      <c r="F98" s="45"/>
    </row>
    <row r="99" spans="6:6" s="38" customFormat="1" x14ac:dyDescent="0.25">
      <c r="F99" s="45"/>
    </row>
    <row r="100" spans="6:6" s="38" customFormat="1" x14ac:dyDescent="0.25">
      <c r="F100" s="45"/>
    </row>
    <row r="101" spans="6:6" s="38" customFormat="1" x14ac:dyDescent="0.25">
      <c r="F101" s="45"/>
    </row>
    <row r="102" spans="6:6" s="38" customFormat="1" x14ac:dyDescent="0.25">
      <c r="F102" s="45"/>
    </row>
    <row r="103" spans="6:6" s="38" customFormat="1" x14ac:dyDescent="0.25">
      <c r="F103" s="45"/>
    </row>
    <row r="104" spans="6:6" s="38" customFormat="1" x14ac:dyDescent="0.25">
      <c r="F104" s="45"/>
    </row>
    <row r="105" spans="6:6" s="38" customFormat="1" x14ac:dyDescent="0.25">
      <c r="F105" s="45"/>
    </row>
    <row r="106" spans="6:6" s="38" customFormat="1" x14ac:dyDescent="0.25">
      <c r="F106" s="45"/>
    </row>
    <row r="107" spans="6:6" s="38" customFormat="1" x14ac:dyDescent="0.25">
      <c r="F107" s="45"/>
    </row>
    <row r="108" spans="6:6" s="38" customFormat="1" x14ac:dyDescent="0.25">
      <c r="F108" s="45"/>
    </row>
    <row r="109" spans="6:6" s="38" customFormat="1" x14ac:dyDescent="0.25">
      <c r="F109" s="45"/>
    </row>
    <row r="110" spans="6:6" s="38" customFormat="1" x14ac:dyDescent="0.25">
      <c r="F110" s="45"/>
    </row>
    <row r="111" spans="6:6" s="38" customFormat="1" x14ac:dyDescent="0.25">
      <c r="F111" s="45"/>
    </row>
    <row r="112" spans="6:6" s="38" customFormat="1" x14ac:dyDescent="0.25">
      <c r="F112" s="45"/>
    </row>
    <row r="113" spans="6:6" s="38" customFormat="1" x14ac:dyDescent="0.25">
      <c r="F113" s="45"/>
    </row>
    <row r="114" spans="6:6" s="38" customFormat="1" x14ac:dyDescent="0.25">
      <c r="F114" s="45"/>
    </row>
    <row r="115" spans="6:6" s="38" customFormat="1" x14ac:dyDescent="0.25">
      <c r="F115" s="45"/>
    </row>
    <row r="116" spans="6:6" s="38" customFormat="1" x14ac:dyDescent="0.25">
      <c r="F116" s="45"/>
    </row>
    <row r="117" spans="6:6" s="38" customFormat="1" x14ac:dyDescent="0.25">
      <c r="F117" s="45"/>
    </row>
    <row r="118" spans="6:6" s="38" customFormat="1" x14ac:dyDescent="0.25">
      <c r="F118" s="45"/>
    </row>
    <row r="119" spans="6:6" s="38" customFormat="1" x14ac:dyDescent="0.25">
      <c r="F119" s="45"/>
    </row>
    <row r="120" spans="6:6" s="38" customFormat="1" x14ac:dyDescent="0.25">
      <c r="F120" s="45"/>
    </row>
    <row r="121" spans="6:6" s="38" customFormat="1" x14ac:dyDescent="0.25">
      <c r="F121" s="45"/>
    </row>
    <row r="122" spans="6:6" s="38" customFormat="1" x14ac:dyDescent="0.25">
      <c r="F122" s="45"/>
    </row>
    <row r="123" spans="6:6" s="38" customFormat="1" x14ac:dyDescent="0.25">
      <c r="F123" s="45"/>
    </row>
    <row r="124" spans="6:6" s="38" customFormat="1" x14ac:dyDescent="0.25">
      <c r="F124" s="45"/>
    </row>
    <row r="125" spans="6:6" s="38" customFormat="1" x14ac:dyDescent="0.25">
      <c r="F125" s="45"/>
    </row>
    <row r="126" spans="6:6" s="38" customFormat="1" x14ac:dyDescent="0.25">
      <c r="F126" s="45"/>
    </row>
    <row r="127" spans="6:6" s="38" customFormat="1" x14ac:dyDescent="0.25">
      <c r="F127" s="45"/>
    </row>
    <row r="128" spans="6:6" s="38" customFormat="1" x14ac:dyDescent="0.25">
      <c r="F128" s="45"/>
    </row>
    <row r="129" spans="6:6" s="38" customFormat="1" x14ac:dyDescent="0.25">
      <c r="F129" s="45"/>
    </row>
    <row r="130" spans="6:6" s="38" customFormat="1" x14ac:dyDescent="0.25">
      <c r="F130" s="45"/>
    </row>
    <row r="131" spans="6:6" s="38" customFormat="1" x14ac:dyDescent="0.25">
      <c r="F131" s="45"/>
    </row>
    <row r="132" spans="6:6" s="38" customFormat="1" x14ac:dyDescent="0.25">
      <c r="F132" s="45"/>
    </row>
    <row r="133" spans="6:6" s="38" customFormat="1" x14ac:dyDescent="0.25">
      <c r="F133" s="45"/>
    </row>
    <row r="134" spans="6:6" s="38" customFormat="1" x14ac:dyDescent="0.25">
      <c r="F134" s="45"/>
    </row>
    <row r="135" spans="6:6" s="38" customFormat="1" x14ac:dyDescent="0.25">
      <c r="F135" s="45"/>
    </row>
    <row r="136" spans="6:6" s="38" customFormat="1" x14ac:dyDescent="0.25">
      <c r="F136" s="45"/>
    </row>
    <row r="137" spans="6:6" s="38" customFormat="1" x14ac:dyDescent="0.25">
      <c r="F137" s="45"/>
    </row>
    <row r="138" spans="6:6" s="38" customFormat="1" x14ac:dyDescent="0.25">
      <c r="F138" s="45"/>
    </row>
    <row r="139" spans="6:6" s="38" customFormat="1" x14ac:dyDescent="0.25">
      <c r="F139" s="45"/>
    </row>
    <row r="140" spans="6:6" s="38" customFormat="1" x14ac:dyDescent="0.25">
      <c r="F140" s="45"/>
    </row>
    <row r="141" spans="6:6" s="38" customFormat="1" x14ac:dyDescent="0.25">
      <c r="F141" s="45"/>
    </row>
    <row r="142" spans="6:6" s="38" customFormat="1" x14ac:dyDescent="0.25">
      <c r="F142" s="45"/>
    </row>
    <row r="143" spans="6:6" s="38" customFormat="1" x14ac:dyDescent="0.25">
      <c r="F143" s="45"/>
    </row>
    <row r="144" spans="6:6" s="38" customFormat="1" x14ac:dyDescent="0.25">
      <c r="F144" s="45"/>
    </row>
    <row r="145" spans="6:6" s="38" customFormat="1" x14ac:dyDescent="0.25">
      <c r="F145" s="45"/>
    </row>
    <row r="146" spans="6:6" s="38" customFormat="1" x14ac:dyDescent="0.25">
      <c r="F146" s="45"/>
    </row>
    <row r="147" spans="6:6" s="38" customFormat="1" x14ac:dyDescent="0.25">
      <c r="F147" s="45"/>
    </row>
    <row r="148" spans="6:6" s="38" customFormat="1" x14ac:dyDescent="0.25">
      <c r="F148" s="45"/>
    </row>
    <row r="149" spans="6:6" s="38" customFormat="1" x14ac:dyDescent="0.25">
      <c r="F149" s="45"/>
    </row>
    <row r="150" spans="6:6" s="38" customFormat="1" x14ac:dyDescent="0.25">
      <c r="F150" s="45"/>
    </row>
    <row r="151" spans="6:6" s="38" customFormat="1" x14ac:dyDescent="0.25">
      <c r="F151" s="45"/>
    </row>
    <row r="152" spans="6:6" s="38" customFormat="1" x14ac:dyDescent="0.25">
      <c r="F152" s="45"/>
    </row>
    <row r="153" spans="6:6" s="38" customFormat="1" x14ac:dyDescent="0.25">
      <c r="F153" s="45"/>
    </row>
    <row r="154" spans="6:6" s="38" customFormat="1" x14ac:dyDescent="0.25">
      <c r="F154" s="45"/>
    </row>
    <row r="155" spans="6:6" s="38" customFormat="1" x14ac:dyDescent="0.25">
      <c r="F155" s="45"/>
    </row>
    <row r="156" spans="6:6" s="38" customFormat="1" x14ac:dyDescent="0.25">
      <c r="F156" s="45"/>
    </row>
    <row r="157" spans="6:6" s="38" customFormat="1" x14ac:dyDescent="0.25">
      <c r="F157" s="45"/>
    </row>
    <row r="158" spans="6:6" s="38" customFormat="1" x14ac:dyDescent="0.25">
      <c r="F158" s="45"/>
    </row>
    <row r="159" spans="6:6" s="38" customFormat="1" x14ac:dyDescent="0.25">
      <c r="F159" s="45"/>
    </row>
    <row r="160" spans="6:6" s="38" customFormat="1" x14ac:dyDescent="0.25">
      <c r="F160" s="45"/>
    </row>
    <row r="161" spans="6:6" s="38" customFormat="1" x14ac:dyDescent="0.25">
      <c r="F161" s="45"/>
    </row>
    <row r="162" spans="6:6" s="38" customFormat="1" x14ac:dyDescent="0.25">
      <c r="F162" s="45"/>
    </row>
    <row r="163" spans="6:6" s="38" customFormat="1" x14ac:dyDescent="0.25">
      <c r="F163" s="45"/>
    </row>
    <row r="164" spans="6:6" s="38" customFormat="1" x14ac:dyDescent="0.25">
      <c r="F164" s="45"/>
    </row>
    <row r="165" spans="6:6" s="38" customFormat="1" x14ac:dyDescent="0.25">
      <c r="F165" s="45"/>
    </row>
    <row r="166" spans="6:6" s="38" customFormat="1" x14ac:dyDescent="0.25">
      <c r="F166" s="45"/>
    </row>
    <row r="167" spans="6:6" s="38" customFormat="1" x14ac:dyDescent="0.25">
      <c r="F167" s="45"/>
    </row>
    <row r="168" spans="6:6" s="38" customFormat="1" x14ac:dyDescent="0.25">
      <c r="F168" s="45"/>
    </row>
    <row r="169" spans="6:6" s="38" customFormat="1" x14ac:dyDescent="0.25">
      <c r="F169" s="45"/>
    </row>
    <row r="170" spans="6:6" s="38" customFormat="1" x14ac:dyDescent="0.25">
      <c r="F170" s="45"/>
    </row>
    <row r="171" spans="6:6" s="38" customFormat="1" x14ac:dyDescent="0.25">
      <c r="F171" s="45"/>
    </row>
    <row r="172" spans="6:6" s="38" customFormat="1" x14ac:dyDescent="0.25">
      <c r="F172" s="45"/>
    </row>
    <row r="173" spans="6:6" s="38" customFormat="1" x14ac:dyDescent="0.25">
      <c r="F173" s="45"/>
    </row>
    <row r="174" spans="6:6" s="38" customFormat="1" x14ac:dyDescent="0.25">
      <c r="F174" s="45"/>
    </row>
    <row r="175" spans="6:6" s="38" customFormat="1" x14ac:dyDescent="0.25">
      <c r="F175" s="45"/>
    </row>
    <row r="176" spans="6:6" s="38" customFormat="1" x14ac:dyDescent="0.25">
      <c r="F176" s="45"/>
    </row>
    <row r="177" spans="6:6" s="38" customFormat="1" x14ac:dyDescent="0.25">
      <c r="F177" s="45"/>
    </row>
    <row r="178" spans="6:6" s="38" customFormat="1" x14ac:dyDescent="0.25">
      <c r="F178" s="45"/>
    </row>
    <row r="179" spans="6:6" s="38" customFormat="1" x14ac:dyDescent="0.25">
      <c r="F179" s="45"/>
    </row>
    <row r="180" spans="6:6" s="38" customFormat="1" x14ac:dyDescent="0.25">
      <c r="F180" s="45"/>
    </row>
    <row r="181" spans="6:6" s="38" customFormat="1" x14ac:dyDescent="0.25">
      <c r="F181" s="45"/>
    </row>
    <row r="182" spans="6:6" s="38" customFormat="1" x14ac:dyDescent="0.25">
      <c r="F182" s="45"/>
    </row>
    <row r="183" spans="6:6" s="38" customFormat="1" x14ac:dyDescent="0.25">
      <c r="F183" s="45"/>
    </row>
    <row r="184" spans="6:6" s="38" customFormat="1" x14ac:dyDescent="0.25">
      <c r="F184" s="45"/>
    </row>
    <row r="185" spans="6:6" s="38" customFormat="1" x14ac:dyDescent="0.25">
      <c r="F185" s="45"/>
    </row>
    <row r="186" spans="6:6" s="38" customFormat="1" x14ac:dyDescent="0.25">
      <c r="F186" s="45"/>
    </row>
    <row r="187" spans="6:6" s="38" customFormat="1" x14ac:dyDescent="0.25">
      <c r="F187" s="45"/>
    </row>
    <row r="188" spans="6:6" s="38" customFormat="1" x14ac:dyDescent="0.25">
      <c r="F188" s="45"/>
    </row>
    <row r="189" spans="6:6" s="38" customFormat="1" x14ac:dyDescent="0.25">
      <c r="F189" s="45"/>
    </row>
    <row r="190" spans="6:6" s="38" customFormat="1" x14ac:dyDescent="0.25">
      <c r="F190" s="45"/>
    </row>
    <row r="191" spans="6:6" s="38" customFormat="1" x14ac:dyDescent="0.25">
      <c r="F191" s="45"/>
    </row>
    <row r="192" spans="6:6" s="38" customFormat="1" x14ac:dyDescent="0.25">
      <c r="F192" s="45"/>
    </row>
    <row r="193" spans="6:6" s="38" customFormat="1" x14ac:dyDescent="0.25">
      <c r="F193" s="45"/>
    </row>
    <row r="194" spans="6:6" s="38" customFormat="1" x14ac:dyDescent="0.25">
      <c r="F194" s="45"/>
    </row>
    <row r="195" spans="6:6" s="38" customFormat="1" x14ac:dyDescent="0.25">
      <c r="F195" s="45"/>
    </row>
    <row r="196" spans="6:6" s="38" customFormat="1" x14ac:dyDescent="0.25">
      <c r="F196" s="45"/>
    </row>
    <row r="197" spans="6:6" s="38" customFormat="1" x14ac:dyDescent="0.25">
      <c r="F197" s="45"/>
    </row>
    <row r="198" spans="6:6" s="38" customFormat="1" x14ac:dyDescent="0.25">
      <c r="F198" s="45"/>
    </row>
    <row r="199" spans="6:6" s="38" customFormat="1" x14ac:dyDescent="0.25">
      <c r="F199" s="45"/>
    </row>
    <row r="200" spans="6:6" s="38" customFormat="1" x14ac:dyDescent="0.25">
      <c r="F200" s="45"/>
    </row>
    <row r="201" spans="6:6" s="38" customFormat="1" x14ac:dyDescent="0.25">
      <c r="F201" s="45"/>
    </row>
    <row r="202" spans="6:6" s="38" customFormat="1" x14ac:dyDescent="0.25">
      <c r="F202" s="45"/>
    </row>
    <row r="203" spans="6:6" s="38" customFormat="1" x14ac:dyDescent="0.25">
      <c r="F203" s="45"/>
    </row>
    <row r="204" spans="6:6" s="38" customFormat="1" x14ac:dyDescent="0.25">
      <c r="F204" s="45"/>
    </row>
    <row r="205" spans="6:6" s="38" customFormat="1" x14ac:dyDescent="0.25">
      <c r="F205" s="45"/>
    </row>
    <row r="206" spans="6:6" s="38" customFormat="1" x14ac:dyDescent="0.25">
      <c r="F206" s="45"/>
    </row>
    <row r="207" spans="6:6" s="38" customFormat="1" x14ac:dyDescent="0.25">
      <c r="F207" s="45"/>
    </row>
    <row r="208" spans="6:6" s="38" customFormat="1" x14ac:dyDescent="0.25">
      <c r="F208" s="45"/>
    </row>
    <row r="209" spans="6:6" s="38" customFormat="1" x14ac:dyDescent="0.25">
      <c r="F209" s="45"/>
    </row>
    <row r="210" spans="6:6" s="38" customFormat="1" x14ac:dyDescent="0.25">
      <c r="F210" s="45"/>
    </row>
    <row r="211" spans="6:6" s="38" customFormat="1" x14ac:dyDescent="0.25">
      <c r="F211" s="45"/>
    </row>
    <row r="212" spans="6:6" s="38" customFormat="1" x14ac:dyDescent="0.25">
      <c r="F212" s="45"/>
    </row>
    <row r="213" spans="6:6" s="38" customFormat="1" x14ac:dyDescent="0.25">
      <c r="F213" s="45"/>
    </row>
    <row r="214" spans="6:6" s="38" customFormat="1" x14ac:dyDescent="0.25">
      <c r="F214" s="45"/>
    </row>
    <row r="215" spans="6:6" s="38" customFormat="1" x14ac:dyDescent="0.25">
      <c r="F215" s="45"/>
    </row>
    <row r="216" spans="6:6" s="38" customFormat="1" x14ac:dyDescent="0.25">
      <c r="F216" s="45"/>
    </row>
    <row r="217" spans="6:6" s="38" customFormat="1" x14ac:dyDescent="0.25">
      <c r="F217" s="45"/>
    </row>
    <row r="218" spans="6:6" s="38" customFormat="1" x14ac:dyDescent="0.25">
      <c r="F218" s="45"/>
    </row>
    <row r="219" spans="6:6" s="38" customFormat="1" x14ac:dyDescent="0.25">
      <c r="F219" s="45"/>
    </row>
    <row r="220" spans="6:6" s="38" customFormat="1" x14ac:dyDescent="0.25">
      <c r="F220" s="45"/>
    </row>
    <row r="221" spans="6:6" s="38" customFormat="1" x14ac:dyDescent="0.25">
      <c r="F221" s="45"/>
    </row>
    <row r="222" spans="6:6" s="38" customFormat="1" x14ac:dyDescent="0.25">
      <c r="F222" s="45"/>
    </row>
    <row r="223" spans="6:6" s="38" customFormat="1" x14ac:dyDescent="0.25">
      <c r="F223" s="45"/>
    </row>
    <row r="224" spans="6:6" s="38" customFormat="1" x14ac:dyDescent="0.25">
      <c r="F224" s="45"/>
    </row>
    <row r="225" spans="6:6" s="38" customFormat="1" x14ac:dyDescent="0.25">
      <c r="F225" s="45"/>
    </row>
    <row r="226" spans="6:6" s="38" customFormat="1" x14ac:dyDescent="0.25">
      <c r="F226" s="45"/>
    </row>
    <row r="227" spans="6:6" s="38" customFormat="1" x14ac:dyDescent="0.25">
      <c r="F227" s="45"/>
    </row>
    <row r="228" spans="6:6" s="38" customFormat="1" x14ac:dyDescent="0.25">
      <c r="F228" s="45"/>
    </row>
    <row r="229" spans="6:6" s="38" customFormat="1" x14ac:dyDescent="0.25">
      <c r="F229" s="45"/>
    </row>
    <row r="230" spans="6:6" s="38" customFormat="1" x14ac:dyDescent="0.25">
      <c r="F230" s="45"/>
    </row>
    <row r="231" spans="6:6" s="38" customFormat="1" x14ac:dyDescent="0.25">
      <c r="F231" s="45"/>
    </row>
    <row r="232" spans="6:6" s="38" customFormat="1" x14ac:dyDescent="0.25">
      <c r="F232" s="45"/>
    </row>
    <row r="233" spans="6:6" s="38" customFormat="1" x14ac:dyDescent="0.25">
      <c r="F233" s="45"/>
    </row>
    <row r="234" spans="6:6" s="38" customFormat="1" x14ac:dyDescent="0.25">
      <c r="F234" s="45"/>
    </row>
    <row r="235" spans="6:6" s="38" customFormat="1" x14ac:dyDescent="0.25">
      <c r="F235" s="45"/>
    </row>
    <row r="236" spans="6:6" s="38" customFormat="1" x14ac:dyDescent="0.25">
      <c r="F236" s="45"/>
    </row>
    <row r="237" spans="6:6" s="38" customFormat="1" x14ac:dyDescent="0.25">
      <c r="F237" s="45"/>
    </row>
    <row r="238" spans="6:6" s="38" customFormat="1" x14ac:dyDescent="0.25">
      <c r="F238" s="45"/>
    </row>
    <row r="239" spans="6:6" s="38" customFormat="1" x14ac:dyDescent="0.25">
      <c r="F239" s="45"/>
    </row>
    <row r="240" spans="6:6" s="38" customFormat="1" x14ac:dyDescent="0.25">
      <c r="F240" s="45"/>
    </row>
    <row r="241" spans="6:6" s="38" customFormat="1" x14ac:dyDescent="0.25">
      <c r="F241" s="45"/>
    </row>
    <row r="242" spans="6:6" s="38" customFormat="1" x14ac:dyDescent="0.25">
      <c r="F242" s="45"/>
    </row>
    <row r="243" spans="6:6" s="38" customFormat="1" x14ac:dyDescent="0.25">
      <c r="F243" s="45"/>
    </row>
    <row r="244" spans="6:6" s="38" customFormat="1" x14ac:dyDescent="0.25">
      <c r="F244" s="45"/>
    </row>
    <row r="245" spans="6:6" s="38" customFormat="1" x14ac:dyDescent="0.25">
      <c r="F245" s="45"/>
    </row>
    <row r="246" spans="6:6" s="38" customFormat="1" x14ac:dyDescent="0.25">
      <c r="F246" s="45"/>
    </row>
    <row r="247" spans="6:6" s="38" customFormat="1" x14ac:dyDescent="0.25">
      <c r="F247" s="45"/>
    </row>
    <row r="248" spans="6:6" s="38" customFormat="1" x14ac:dyDescent="0.25">
      <c r="F248" s="45"/>
    </row>
    <row r="249" spans="6:6" s="38" customFormat="1" x14ac:dyDescent="0.25">
      <c r="F249" s="45"/>
    </row>
    <row r="250" spans="6:6" s="38" customFormat="1" x14ac:dyDescent="0.25">
      <c r="F250" s="45"/>
    </row>
    <row r="251" spans="6:6" s="38" customFormat="1" x14ac:dyDescent="0.25">
      <c r="F251" s="45"/>
    </row>
    <row r="252" spans="6:6" s="38" customFormat="1" x14ac:dyDescent="0.25">
      <c r="F252" s="45"/>
    </row>
    <row r="253" spans="6:6" s="38" customFormat="1" x14ac:dyDescent="0.25">
      <c r="F253" s="45"/>
    </row>
    <row r="254" spans="6:6" s="38" customFormat="1" x14ac:dyDescent="0.25">
      <c r="F254" s="45"/>
    </row>
    <row r="255" spans="6:6" s="38" customFormat="1" x14ac:dyDescent="0.25">
      <c r="F255" s="45"/>
    </row>
    <row r="256" spans="6:6" s="38" customFormat="1" x14ac:dyDescent="0.25">
      <c r="F256" s="45"/>
    </row>
    <row r="257" spans="6:6" s="38" customFormat="1" x14ac:dyDescent="0.25">
      <c r="F257" s="45"/>
    </row>
    <row r="258" spans="6:6" s="38" customFormat="1" x14ac:dyDescent="0.25">
      <c r="F258" s="45"/>
    </row>
    <row r="259" spans="6:6" s="38" customFormat="1" x14ac:dyDescent="0.25">
      <c r="F259" s="45"/>
    </row>
    <row r="260" spans="6:6" s="38" customFormat="1" x14ac:dyDescent="0.25">
      <c r="F260" s="45"/>
    </row>
    <row r="261" spans="6:6" s="38" customFormat="1" x14ac:dyDescent="0.25">
      <c r="F261" s="45"/>
    </row>
    <row r="262" spans="6:6" s="38" customFormat="1" x14ac:dyDescent="0.25">
      <c r="F262" s="45"/>
    </row>
    <row r="263" spans="6:6" s="38" customFormat="1" x14ac:dyDescent="0.25">
      <c r="F263" s="45"/>
    </row>
    <row r="264" spans="6:6" s="38" customFormat="1" x14ac:dyDescent="0.25">
      <c r="F264" s="45"/>
    </row>
    <row r="265" spans="6:6" s="38" customFormat="1" x14ac:dyDescent="0.25">
      <c r="F265" s="45"/>
    </row>
    <row r="266" spans="6:6" s="38" customFormat="1" x14ac:dyDescent="0.25">
      <c r="F266" s="45"/>
    </row>
    <row r="267" spans="6:6" s="38" customFormat="1" x14ac:dyDescent="0.25">
      <c r="F267" s="45"/>
    </row>
    <row r="268" spans="6:6" s="38" customFormat="1" x14ac:dyDescent="0.25">
      <c r="F268" s="45"/>
    </row>
    <row r="269" spans="6:6" s="38" customFormat="1" x14ac:dyDescent="0.25">
      <c r="F269" s="45"/>
    </row>
    <row r="270" spans="6:6" s="38" customFormat="1" x14ac:dyDescent="0.25">
      <c r="F270" s="45"/>
    </row>
    <row r="271" spans="6:6" s="38" customFormat="1" x14ac:dyDescent="0.25">
      <c r="F271" s="45"/>
    </row>
    <row r="272" spans="6:6" s="38" customFormat="1" x14ac:dyDescent="0.25">
      <c r="F272" s="45"/>
    </row>
    <row r="273" spans="6:6" s="38" customFormat="1" x14ac:dyDescent="0.25">
      <c r="F273" s="45"/>
    </row>
    <row r="274" spans="6:6" s="38" customFormat="1" x14ac:dyDescent="0.25">
      <c r="F274" s="45"/>
    </row>
    <row r="275" spans="6:6" s="38" customFormat="1" x14ac:dyDescent="0.25">
      <c r="F275" s="45"/>
    </row>
    <row r="276" spans="6:6" s="38" customFormat="1" x14ac:dyDescent="0.25">
      <c r="F276" s="45"/>
    </row>
    <row r="277" spans="6:6" s="38" customFormat="1" x14ac:dyDescent="0.25">
      <c r="F277" s="45"/>
    </row>
    <row r="278" spans="6:6" s="38" customFormat="1" x14ac:dyDescent="0.25">
      <c r="F278" s="45"/>
    </row>
    <row r="279" spans="6:6" s="38" customFormat="1" x14ac:dyDescent="0.25">
      <c r="F279" s="45"/>
    </row>
    <row r="280" spans="6:6" s="38" customFormat="1" x14ac:dyDescent="0.25">
      <c r="F280" s="45"/>
    </row>
    <row r="281" spans="6:6" s="38" customFormat="1" x14ac:dyDescent="0.25">
      <c r="F281" s="45"/>
    </row>
    <row r="282" spans="6:6" s="38" customFormat="1" x14ac:dyDescent="0.25">
      <c r="F282" s="45"/>
    </row>
    <row r="283" spans="6:6" s="38" customFormat="1" x14ac:dyDescent="0.25">
      <c r="F283" s="45"/>
    </row>
    <row r="284" spans="6:6" s="38" customFormat="1" x14ac:dyDescent="0.25">
      <c r="F284" s="45"/>
    </row>
    <row r="285" spans="6:6" s="38" customFormat="1" x14ac:dyDescent="0.25">
      <c r="F285" s="45"/>
    </row>
    <row r="286" spans="6:6" s="38" customFormat="1" x14ac:dyDescent="0.25">
      <c r="F286" s="45"/>
    </row>
    <row r="287" spans="6:6" s="38" customFormat="1" x14ac:dyDescent="0.25">
      <c r="F287" s="45"/>
    </row>
    <row r="288" spans="6:6" s="38" customFormat="1" x14ac:dyDescent="0.25">
      <c r="F288" s="45"/>
    </row>
    <row r="289" spans="6:6" s="38" customFormat="1" x14ac:dyDescent="0.25">
      <c r="F289" s="45"/>
    </row>
    <row r="290" spans="6:6" s="38" customFormat="1" x14ac:dyDescent="0.25">
      <c r="F290" s="45"/>
    </row>
    <row r="291" spans="6:6" s="38" customFormat="1" x14ac:dyDescent="0.25">
      <c r="F291" s="45"/>
    </row>
    <row r="292" spans="6:6" s="38" customFormat="1" x14ac:dyDescent="0.25">
      <c r="F292" s="45"/>
    </row>
    <row r="293" spans="6:6" s="38" customFormat="1" x14ac:dyDescent="0.25">
      <c r="F293" s="45"/>
    </row>
    <row r="294" spans="6:6" s="38" customFormat="1" x14ac:dyDescent="0.25">
      <c r="F294" s="45"/>
    </row>
    <row r="295" spans="6:6" s="38" customFormat="1" x14ac:dyDescent="0.25">
      <c r="F295" s="45"/>
    </row>
    <row r="296" spans="6:6" s="38" customFormat="1" x14ac:dyDescent="0.25">
      <c r="F296" s="45"/>
    </row>
    <row r="297" spans="6:6" s="38" customFormat="1" x14ac:dyDescent="0.25">
      <c r="F297" s="45"/>
    </row>
    <row r="298" spans="6:6" s="38" customFormat="1" x14ac:dyDescent="0.25">
      <c r="F298" s="45"/>
    </row>
    <row r="299" spans="6:6" s="38" customFormat="1" x14ac:dyDescent="0.25">
      <c r="F299" s="45"/>
    </row>
    <row r="300" spans="6:6" s="38" customFormat="1" x14ac:dyDescent="0.25">
      <c r="F300" s="45"/>
    </row>
    <row r="301" spans="6:6" s="38" customFormat="1" x14ac:dyDescent="0.25">
      <c r="F301" s="45"/>
    </row>
    <row r="302" spans="6:6" s="38" customFormat="1" x14ac:dyDescent="0.25">
      <c r="F302" s="45"/>
    </row>
    <row r="303" spans="6:6" s="38" customFormat="1" x14ac:dyDescent="0.25">
      <c r="F303" s="45"/>
    </row>
    <row r="304" spans="6:6" s="38" customFormat="1" x14ac:dyDescent="0.25">
      <c r="F304" s="45"/>
    </row>
    <row r="305" spans="6:6" s="38" customFormat="1" x14ac:dyDescent="0.25">
      <c r="F305" s="45"/>
    </row>
    <row r="306" spans="6:6" s="38" customFormat="1" x14ac:dyDescent="0.25">
      <c r="F306" s="45"/>
    </row>
    <row r="307" spans="6:6" s="38" customFormat="1" x14ac:dyDescent="0.25">
      <c r="F307" s="45"/>
    </row>
    <row r="308" spans="6:6" s="38" customFormat="1" x14ac:dyDescent="0.25">
      <c r="F308" s="45"/>
    </row>
    <row r="309" spans="6:6" s="38" customFormat="1" x14ac:dyDescent="0.25">
      <c r="F309" s="45"/>
    </row>
    <row r="310" spans="6:6" s="38" customFormat="1" x14ac:dyDescent="0.25">
      <c r="F310" s="45"/>
    </row>
    <row r="311" spans="6:6" s="38" customFormat="1" x14ac:dyDescent="0.25">
      <c r="F311" s="45"/>
    </row>
    <row r="312" spans="6:6" s="38" customFormat="1" x14ac:dyDescent="0.25">
      <c r="F312" s="45"/>
    </row>
    <row r="313" spans="6:6" s="38" customFormat="1" x14ac:dyDescent="0.25">
      <c r="F313" s="45"/>
    </row>
    <row r="314" spans="6:6" s="38" customFormat="1" x14ac:dyDescent="0.25">
      <c r="F314" s="45"/>
    </row>
    <row r="315" spans="6:6" s="38" customFormat="1" x14ac:dyDescent="0.25">
      <c r="F315" s="45"/>
    </row>
    <row r="316" spans="6:6" s="38" customFormat="1" x14ac:dyDescent="0.25">
      <c r="F316" s="45"/>
    </row>
    <row r="317" spans="6:6" s="38" customFormat="1" x14ac:dyDescent="0.25">
      <c r="F317" s="45"/>
    </row>
    <row r="318" spans="6:6" s="38" customFormat="1" x14ac:dyDescent="0.25">
      <c r="F318" s="45"/>
    </row>
    <row r="319" spans="6:6" s="38" customFormat="1" x14ac:dyDescent="0.25">
      <c r="F319" s="45"/>
    </row>
    <row r="320" spans="6:6" s="38" customFormat="1" x14ac:dyDescent="0.25">
      <c r="F320" s="45"/>
    </row>
    <row r="321" spans="6:6" s="38" customFormat="1" x14ac:dyDescent="0.25">
      <c r="F321" s="45"/>
    </row>
    <row r="322" spans="6:6" s="38" customFormat="1" x14ac:dyDescent="0.25">
      <c r="F322" s="45"/>
    </row>
    <row r="323" spans="6:6" s="38" customFormat="1" x14ac:dyDescent="0.25">
      <c r="F323" s="45"/>
    </row>
    <row r="324" spans="6:6" s="38" customFormat="1" x14ac:dyDescent="0.25">
      <c r="F324" s="45"/>
    </row>
    <row r="325" spans="6:6" s="38" customFormat="1" x14ac:dyDescent="0.25">
      <c r="F325" s="45"/>
    </row>
    <row r="326" spans="6:6" s="38" customFormat="1" x14ac:dyDescent="0.25">
      <c r="F326" s="45"/>
    </row>
    <row r="327" spans="6:6" s="38" customFormat="1" x14ac:dyDescent="0.25">
      <c r="F327" s="45"/>
    </row>
    <row r="328" spans="6:6" s="38" customFormat="1" x14ac:dyDescent="0.25">
      <c r="F328" s="45"/>
    </row>
    <row r="329" spans="6:6" s="38" customFormat="1" x14ac:dyDescent="0.25">
      <c r="F329" s="45"/>
    </row>
    <row r="330" spans="6:6" s="38" customFormat="1" x14ac:dyDescent="0.25">
      <c r="F330" s="45"/>
    </row>
    <row r="331" spans="6:6" s="38" customFormat="1" x14ac:dyDescent="0.25">
      <c r="F331" s="45"/>
    </row>
    <row r="332" spans="6:6" s="38" customFormat="1" x14ac:dyDescent="0.25">
      <c r="F332" s="45"/>
    </row>
    <row r="333" spans="6:6" s="38" customFormat="1" x14ac:dyDescent="0.25">
      <c r="F333" s="45"/>
    </row>
    <row r="334" spans="6:6" s="38" customFormat="1" x14ac:dyDescent="0.25">
      <c r="F334" s="45"/>
    </row>
    <row r="335" spans="6:6" s="38" customFormat="1" x14ac:dyDescent="0.25">
      <c r="F335" s="45"/>
    </row>
    <row r="336" spans="6:6" s="38" customFormat="1" x14ac:dyDescent="0.25">
      <c r="F336" s="45"/>
    </row>
    <row r="337" spans="6:6" s="38" customFormat="1" x14ac:dyDescent="0.25">
      <c r="F337" s="45"/>
    </row>
    <row r="338" spans="6:6" s="38" customFormat="1" x14ac:dyDescent="0.25">
      <c r="F338" s="45"/>
    </row>
    <row r="339" spans="6:6" s="38" customFormat="1" x14ac:dyDescent="0.25">
      <c r="F339" s="45"/>
    </row>
    <row r="340" spans="6:6" s="38" customFormat="1" x14ac:dyDescent="0.25">
      <c r="F340" s="45"/>
    </row>
    <row r="341" spans="6:6" s="38" customFormat="1" x14ac:dyDescent="0.25">
      <c r="F341" s="45"/>
    </row>
    <row r="342" spans="6:6" s="38" customFormat="1" x14ac:dyDescent="0.25">
      <c r="F342" s="45"/>
    </row>
    <row r="343" spans="6:6" s="38" customFormat="1" x14ac:dyDescent="0.25">
      <c r="F343" s="45"/>
    </row>
    <row r="344" spans="6:6" s="38" customFormat="1" x14ac:dyDescent="0.25">
      <c r="F344" s="45"/>
    </row>
    <row r="345" spans="6:6" s="38" customFormat="1" x14ac:dyDescent="0.25">
      <c r="F345" s="45"/>
    </row>
    <row r="346" spans="6:6" s="38" customFormat="1" x14ac:dyDescent="0.25">
      <c r="F346" s="45"/>
    </row>
    <row r="347" spans="6:6" s="38" customFormat="1" x14ac:dyDescent="0.25">
      <c r="F347" s="45"/>
    </row>
    <row r="348" spans="6:6" s="38" customFormat="1" x14ac:dyDescent="0.25">
      <c r="F348" s="45"/>
    </row>
    <row r="349" spans="6:6" s="38" customFormat="1" x14ac:dyDescent="0.25">
      <c r="F349" s="45"/>
    </row>
    <row r="350" spans="6:6" s="38" customFormat="1" x14ac:dyDescent="0.25">
      <c r="F350" s="45"/>
    </row>
    <row r="351" spans="6:6" s="38" customFormat="1" x14ac:dyDescent="0.25">
      <c r="F351" s="45"/>
    </row>
    <row r="352" spans="6:6" s="38" customFormat="1" x14ac:dyDescent="0.25">
      <c r="F352" s="45"/>
    </row>
    <row r="353" spans="6:6" s="38" customFormat="1" x14ac:dyDescent="0.25">
      <c r="F353" s="45"/>
    </row>
    <row r="354" spans="6:6" s="38" customFormat="1" x14ac:dyDescent="0.25">
      <c r="F354" s="45"/>
    </row>
    <row r="355" spans="6:6" s="38" customFormat="1" x14ac:dyDescent="0.25">
      <c r="F355" s="45"/>
    </row>
    <row r="356" spans="6:6" s="38" customFormat="1" x14ac:dyDescent="0.25">
      <c r="F356" s="45"/>
    </row>
    <row r="357" spans="6:6" s="38" customFormat="1" x14ac:dyDescent="0.25">
      <c r="F357" s="45"/>
    </row>
    <row r="358" spans="6:6" s="38" customFormat="1" x14ac:dyDescent="0.25">
      <c r="F358" s="45"/>
    </row>
    <row r="359" spans="6:6" s="38" customFormat="1" x14ac:dyDescent="0.25">
      <c r="F359" s="45"/>
    </row>
    <row r="360" spans="6:6" s="38" customFormat="1" x14ac:dyDescent="0.25">
      <c r="F360" s="45"/>
    </row>
    <row r="361" spans="6:6" s="38" customFormat="1" x14ac:dyDescent="0.25">
      <c r="F361" s="45"/>
    </row>
    <row r="362" spans="6:6" s="38" customFormat="1" x14ac:dyDescent="0.25">
      <c r="F362" s="45"/>
    </row>
    <row r="363" spans="6:6" s="38" customFormat="1" x14ac:dyDescent="0.25">
      <c r="F363" s="45"/>
    </row>
    <row r="364" spans="6:6" s="38" customFormat="1" x14ac:dyDescent="0.25">
      <c r="F364" s="45"/>
    </row>
    <row r="365" spans="6:6" s="38" customFormat="1" x14ac:dyDescent="0.25">
      <c r="F365" s="45"/>
    </row>
    <row r="366" spans="6:6" s="38" customFormat="1" x14ac:dyDescent="0.25">
      <c r="F366" s="45"/>
    </row>
    <row r="367" spans="6:6" s="38" customFormat="1" x14ac:dyDescent="0.25">
      <c r="F367" s="45"/>
    </row>
    <row r="368" spans="6:6" s="38" customFormat="1" x14ac:dyDescent="0.25">
      <c r="F368" s="45"/>
    </row>
    <row r="369" spans="6:6" s="38" customFormat="1" x14ac:dyDescent="0.25">
      <c r="F369" s="45"/>
    </row>
    <row r="370" spans="6:6" s="38" customFormat="1" x14ac:dyDescent="0.25">
      <c r="F370" s="45"/>
    </row>
    <row r="371" spans="6:6" s="38" customFormat="1" x14ac:dyDescent="0.25">
      <c r="F371" s="45"/>
    </row>
    <row r="372" spans="6:6" s="38" customFormat="1" x14ac:dyDescent="0.25">
      <c r="F372" s="45"/>
    </row>
    <row r="373" spans="6:6" s="38" customFormat="1" x14ac:dyDescent="0.25">
      <c r="F373" s="45"/>
    </row>
    <row r="374" spans="6:6" s="38" customFormat="1" x14ac:dyDescent="0.25">
      <c r="F374" s="45"/>
    </row>
    <row r="375" spans="6:6" s="38" customFormat="1" x14ac:dyDescent="0.25">
      <c r="F375" s="45"/>
    </row>
    <row r="376" spans="6:6" s="38" customFormat="1" x14ac:dyDescent="0.25">
      <c r="F376" s="45"/>
    </row>
    <row r="377" spans="6:6" s="38" customFormat="1" x14ac:dyDescent="0.25">
      <c r="F377" s="45"/>
    </row>
    <row r="378" spans="6:6" s="38" customFormat="1" x14ac:dyDescent="0.25">
      <c r="F378" s="45"/>
    </row>
    <row r="379" spans="6:6" s="38" customFormat="1" x14ac:dyDescent="0.25">
      <c r="F379" s="45"/>
    </row>
    <row r="380" spans="6:6" s="38" customFormat="1" x14ac:dyDescent="0.25">
      <c r="F380" s="45"/>
    </row>
    <row r="381" spans="6:6" s="38" customFormat="1" x14ac:dyDescent="0.25">
      <c r="F381" s="45"/>
    </row>
    <row r="382" spans="6:6" s="38" customFormat="1" x14ac:dyDescent="0.25">
      <c r="F382" s="45"/>
    </row>
    <row r="383" spans="6:6" s="38" customFormat="1" x14ac:dyDescent="0.25">
      <c r="F383" s="45"/>
    </row>
    <row r="384" spans="6:6" s="38" customFormat="1" x14ac:dyDescent="0.25">
      <c r="F384" s="45"/>
    </row>
    <row r="385" spans="6:6" s="38" customFormat="1" x14ac:dyDescent="0.25">
      <c r="F385" s="45"/>
    </row>
    <row r="386" spans="6:6" s="38" customFormat="1" x14ac:dyDescent="0.25">
      <c r="F386" s="45"/>
    </row>
    <row r="387" spans="6:6" s="38" customFormat="1" x14ac:dyDescent="0.25">
      <c r="F387" s="45"/>
    </row>
    <row r="388" spans="6:6" s="38" customFormat="1" x14ac:dyDescent="0.25">
      <c r="F388" s="45"/>
    </row>
    <row r="389" spans="6:6" s="38" customFormat="1" x14ac:dyDescent="0.25">
      <c r="F389" s="45"/>
    </row>
    <row r="390" spans="6:6" s="38" customFormat="1" x14ac:dyDescent="0.25">
      <c r="F390" s="45"/>
    </row>
    <row r="391" spans="6:6" s="38" customFormat="1" x14ac:dyDescent="0.25">
      <c r="F391" s="45"/>
    </row>
    <row r="392" spans="6:6" s="38" customFormat="1" x14ac:dyDescent="0.25">
      <c r="F392" s="45"/>
    </row>
    <row r="393" spans="6:6" s="38" customFormat="1" x14ac:dyDescent="0.25">
      <c r="F393" s="45"/>
    </row>
    <row r="394" spans="6:6" s="38" customFormat="1" x14ac:dyDescent="0.25">
      <c r="F394" s="45"/>
    </row>
    <row r="395" spans="6:6" s="38" customFormat="1" x14ac:dyDescent="0.25">
      <c r="F395" s="45"/>
    </row>
    <row r="396" spans="6:6" s="38" customFormat="1" x14ac:dyDescent="0.25">
      <c r="F396" s="45"/>
    </row>
    <row r="397" spans="6:6" s="38" customFormat="1" x14ac:dyDescent="0.25">
      <c r="F397" s="45"/>
    </row>
    <row r="398" spans="6:6" s="38" customFormat="1" x14ac:dyDescent="0.25">
      <c r="F398" s="45"/>
    </row>
    <row r="399" spans="6:6" s="38" customFormat="1" x14ac:dyDescent="0.25">
      <c r="F399" s="45"/>
    </row>
    <row r="400" spans="6:6" s="38" customFormat="1" x14ac:dyDescent="0.25">
      <c r="F400" s="45"/>
    </row>
    <row r="401" spans="6:6" s="38" customFormat="1" x14ac:dyDescent="0.25">
      <c r="F401" s="45"/>
    </row>
    <row r="402" spans="6:6" s="38" customFormat="1" x14ac:dyDescent="0.25">
      <c r="F402" s="45"/>
    </row>
    <row r="403" spans="6:6" s="38" customFormat="1" x14ac:dyDescent="0.25">
      <c r="F403" s="45"/>
    </row>
    <row r="404" spans="6:6" s="38" customFormat="1" x14ac:dyDescent="0.25">
      <c r="F404" s="45"/>
    </row>
    <row r="405" spans="6:6" s="38" customFormat="1" x14ac:dyDescent="0.25">
      <c r="F405" s="45"/>
    </row>
    <row r="406" spans="6:6" s="38" customFormat="1" x14ac:dyDescent="0.25">
      <c r="F406" s="45"/>
    </row>
    <row r="407" spans="6:6" s="38" customFormat="1" x14ac:dyDescent="0.25">
      <c r="F407" s="45"/>
    </row>
    <row r="408" spans="6:6" s="38" customFormat="1" x14ac:dyDescent="0.25">
      <c r="F408" s="45"/>
    </row>
    <row r="409" spans="6:6" s="38" customFormat="1" x14ac:dyDescent="0.25">
      <c r="F409" s="45"/>
    </row>
    <row r="410" spans="6:6" s="38" customFormat="1" x14ac:dyDescent="0.25">
      <c r="F410" s="45"/>
    </row>
    <row r="411" spans="6:6" s="38" customFormat="1" x14ac:dyDescent="0.25">
      <c r="F411" s="45"/>
    </row>
    <row r="412" spans="6:6" s="38" customFormat="1" x14ac:dyDescent="0.25">
      <c r="F412" s="45"/>
    </row>
    <row r="413" spans="6:6" s="38" customFormat="1" x14ac:dyDescent="0.25">
      <c r="F413" s="45"/>
    </row>
    <row r="414" spans="6:6" s="38" customFormat="1" x14ac:dyDescent="0.25">
      <c r="F414" s="45"/>
    </row>
    <row r="415" spans="6:6" s="38" customFormat="1" x14ac:dyDescent="0.25">
      <c r="F415" s="45"/>
    </row>
    <row r="416" spans="6:6" s="38" customFormat="1" x14ac:dyDescent="0.25">
      <c r="F416" s="45"/>
    </row>
    <row r="417" spans="6:6" s="38" customFormat="1" x14ac:dyDescent="0.25">
      <c r="F417" s="45"/>
    </row>
    <row r="418" spans="6:6" s="38" customFormat="1" x14ac:dyDescent="0.25">
      <c r="F418" s="45"/>
    </row>
    <row r="419" spans="6:6" s="38" customFormat="1" x14ac:dyDescent="0.25">
      <c r="F419" s="45"/>
    </row>
    <row r="420" spans="6:6" s="38" customFormat="1" x14ac:dyDescent="0.25">
      <c r="F420" s="45"/>
    </row>
    <row r="421" spans="6:6" s="38" customFormat="1" x14ac:dyDescent="0.25">
      <c r="F421" s="45"/>
    </row>
    <row r="422" spans="6:6" s="38" customFormat="1" x14ac:dyDescent="0.25">
      <c r="F422" s="45"/>
    </row>
    <row r="423" spans="6:6" s="38" customFormat="1" x14ac:dyDescent="0.25">
      <c r="F423" s="45"/>
    </row>
    <row r="424" spans="6:6" s="38" customFormat="1" x14ac:dyDescent="0.25">
      <c r="F424" s="45"/>
    </row>
    <row r="425" spans="6:6" s="38" customFormat="1" x14ac:dyDescent="0.25">
      <c r="F425" s="45"/>
    </row>
    <row r="426" spans="6:6" s="38" customFormat="1" x14ac:dyDescent="0.25">
      <c r="F426" s="45"/>
    </row>
    <row r="427" spans="6:6" s="38" customFormat="1" x14ac:dyDescent="0.25">
      <c r="F427" s="45"/>
    </row>
    <row r="428" spans="6:6" s="38" customFormat="1" x14ac:dyDescent="0.25">
      <c r="F428" s="45"/>
    </row>
    <row r="429" spans="6:6" s="38" customFormat="1" x14ac:dyDescent="0.25">
      <c r="F429" s="45"/>
    </row>
    <row r="430" spans="6:6" s="38" customFormat="1" x14ac:dyDescent="0.25">
      <c r="F430" s="45"/>
    </row>
    <row r="431" spans="6:6" s="38" customFormat="1" x14ac:dyDescent="0.25">
      <c r="F431" s="45"/>
    </row>
    <row r="432" spans="6:6" s="38" customFormat="1" x14ac:dyDescent="0.25">
      <c r="F432" s="45"/>
    </row>
    <row r="433" spans="6:6" s="38" customFormat="1" x14ac:dyDescent="0.25">
      <c r="F433" s="45"/>
    </row>
    <row r="434" spans="6:6" s="38" customFormat="1" x14ac:dyDescent="0.25">
      <c r="F434" s="45"/>
    </row>
    <row r="435" spans="6:6" s="38" customFormat="1" x14ac:dyDescent="0.25">
      <c r="F435" s="45"/>
    </row>
    <row r="436" spans="6:6" s="38" customFormat="1" x14ac:dyDescent="0.25">
      <c r="F436" s="45"/>
    </row>
    <row r="437" spans="6:6" s="38" customFormat="1" x14ac:dyDescent="0.25">
      <c r="F437" s="45"/>
    </row>
    <row r="438" spans="6:6" s="38" customFormat="1" x14ac:dyDescent="0.25">
      <c r="F438" s="45"/>
    </row>
    <row r="439" spans="6:6" s="38" customFormat="1" x14ac:dyDescent="0.25">
      <c r="F439" s="45"/>
    </row>
    <row r="440" spans="6:6" s="38" customFormat="1" x14ac:dyDescent="0.25">
      <c r="F440" s="45"/>
    </row>
    <row r="441" spans="6:6" s="38" customFormat="1" x14ac:dyDescent="0.25">
      <c r="F441" s="45"/>
    </row>
    <row r="442" spans="6:6" s="38" customFormat="1" x14ac:dyDescent="0.25">
      <c r="F442" s="45"/>
    </row>
    <row r="443" spans="6:6" s="38" customFormat="1" x14ac:dyDescent="0.25">
      <c r="F443" s="45"/>
    </row>
    <row r="444" spans="6:6" s="38" customFormat="1" x14ac:dyDescent="0.25">
      <c r="F444" s="45"/>
    </row>
    <row r="445" spans="6:6" s="38" customFormat="1" x14ac:dyDescent="0.25">
      <c r="F445" s="45"/>
    </row>
    <row r="446" spans="6:6" s="38" customFormat="1" x14ac:dyDescent="0.25">
      <c r="F446" s="45"/>
    </row>
    <row r="447" spans="6:6" s="38" customFormat="1" x14ac:dyDescent="0.25">
      <c r="F447" s="45"/>
    </row>
    <row r="448" spans="6:6" s="38" customFormat="1" x14ac:dyDescent="0.25">
      <c r="F448" s="45"/>
    </row>
    <row r="449" spans="6:6" s="38" customFormat="1" x14ac:dyDescent="0.25">
      <c r="F449" s="45"/>
    </row>
    <row r="450" spans="6:6" s="38" customFormat="1" x14ac:dyDescent="0.25">
      <c r="F450" s="45"/>
    </row>
    <row r="451" spans="6:6" s="38" customFormat="1" x14ac:dyDescent="0.25">
      <c r="F451" s="45"/>
    </row>
    <row r="452" spans="6:6" s="38" customFormat="1" x14ac:dyDescent="0.25">
      <c r="F452" s="45"/>
    </row>
    <row r="453" spans="6:6" s="38" customFormat="1" x14ac:dyDescent="0.25">
      <c r="F453" s="45"/>
    </row>
    <row r="454" spans="6:6" s="38" customFormat="1" x14ac:dyDescent="0.25">
      <c r="F454" s="45"/>
    </row>
    <row r="455" spans="6:6" s="38" customFormat="1" x14ac:dyDescent="0.25">
      <c r="F455" s="45"/>
    </row>
    <row r="456" spans="6:6" s="38" customFormat="1" x14ac:dyDescent="0.25">
      <c r="F456" s="45"/>
    </row>
    <row r="457" spans="6:6" s="38" customFormat="1" x14ac:dyDescent="0.25">
      <c r="F457" s="45"/>
    </row>
    <row r="458" spans="6:6" s="38" customFormat="1" x14ac:dyDescent="0.25">
      <c r="F458" s="45"/>
    </row>
    <row r="459" spans="6:6" s="38" customFormat="1" x14ac:dyDescent="0.25">
      <c r="F459" s="45"/>
    </row>
    <row r="460" spans="6:6" s="38" customFormat="1" x14ac:dyDescent="0.25">
      <c r="F460" s="45"/>
    </row>
    <row r="461" spans="6:6" s="38" customFormat="1" x14ac:dyDescent="0.25">
      <c r="F461" s="45"/>
    </row>
    <row r="462" spans="6:6" s="38" customFormat="1" x14ac:dyDescent="0.25">
      <c r="F462" s="45"/>
    </row>
    <row r="463" spans="6:6" s="38" customFormat="1" x14ac:dyDescent="0.25">
      <c r="F463" s="45"/>
    </row>
    <row r="464" spans="6:6" s="38" customFormat="1" x14ac:dyDescent="0.25">
      <c r="F464" s="45"/>
    </row>
    <row r="465" spans="6:6" s="38" customFormat="1" x14ac:dyDescent="0.25">
      <c r="F465" s="45"/>
    </row>
    <row r="466" spans="6:6" s="38" customFormat="1" x14ac:dyDescent="0.25">
      <c r="F466" s="45"/>
    </row>
    <row r="467" spans="6:6" s="38" customFormat="1" x14ac:dyDescent="0.25">
      <c r="F467" s="45"/>
    </row>
    <row r="468" spans="6:6" s="38" customFormat="1" x14ac:dyDescent="0.25">
      <c r="F468" s="45"/>
    </row>
    <row r="469" spans="6:6" s="38" customFormat="1" x14ac:dyDescent="0.25">
      <c r="F469" s="45"/>
    </row>
    <row r="470" spans="6:6" s="38" customFormat="1" x14ac:dyDescent="0.25">
      <c r="F470" s="45"/>
    </row>
    <row r="471" spans="6:6" s="38" customFormat="1" x14ac:dyDescent="0.25">
      <c r="F471" s="45"/>
    </row>
    <row r="472" spans="6:6" s="38" customFormat="1" x14ac:dyDescent="0.25">
      <c r="F472" s="45"/>
    </row>
    <row r="473" spans="6:6" s="38" customFormat="1" x14ac:dyDescent="0.25">
      <c r="F473" s="45"/>
    </row>
    <row r="474" spans="6:6" s="38" customFormat="1" x14ac:dyDescent="0.25">
      <c r="F474" s="45"/>
    </row>
    <row r="475" spans="6:6" s="38" customFormat="1" x14ac:dyDescent="0.25">
      <c r="F475" s="45"/>
    </row>
    <row r="476" spans="6:6" s="38" customFormat="1" x14ac:dyDescent="0.25">
      <c r="F476" s="45"/>
    </row>
    <row r="477" spans="6:6" s="38" customFormat="1" x14ac:dyDescent="0.25">
      <c r="F477" s="45"/>
    </row>
    <row r="478" spans="6:6" s="38" customFormat="1" x14ac:dyDescent="0.25">
      <c r="F478" s="45"/>
    </row>
    <row r="479" spans="6:6" s="38" customFormat="1" x14ac:dyDescent="0.25">
      <c r="F479" s="45"/>
    </row>
    <row r="480" spans="6:6" s="38" customFormat="1" x14ac:dyDescent="0.25">
      <c r="F480" s="45"/>
    </row>
    <row r="481" spans="6:6" s="38" customFormat="1" x14ac:dyDescent="0.25">
      <c r="F481" s="45"/>
    </row>
    <row r="482" spans="6:6" s="38" customFormat="1" x14ac:dyDescent="0.25">
      <c r="F482" s="45"/>
    </row>
    <row r="483" spans="6:6" s="38" customFormat="1" x14ac:dyDescent="0.25">
      <c r="F483" s="45"/>
    </row>
    <row r="484" spans="6:6" s="38" customFormat="1" x14ac:dyDescent="0.25">
      <c r="F484" s="45"/>
    </row>
    <row r="485" spans="6:6" s="38" customFormat="1" x14ac:dyDescent="0.25">
      <c r="F485" s="45"/>
    </row>
    <row r="486" spans="6:6" s="38" customFormat="1" x14ac:dyDescent="0.25">
      <c r="F486" s="45"/>
    </row>
    <row r="487" spans="6:6" s="38" customFormat="1" x14ac:dyDescent="0.25">
      <c r="F487" s="45"/>
    </row>
    <row r="488" spans="6:6" s="38" customFormat="1" x14ac:dyDescent="0.25">
      <c r="F488" s="45"/>
    </row>
    <row r="489" spans="6:6" s="38" customFormat="1" x14ac:dyDescent="0.25">
      <c r="F489" s="45"/>
    </row>
    <row r="490" spans="6:6" s="38" customFormat="1" x14ac:dyDescent="0.25">
      <c r="F490" s="45"/>
    </row>
    <row r="491" spans="6:6" s="38" customFormat="1" x14ac:dyDescent="0.25">
      <c r="F491" s="45"/>
    </row>
    <row r="492" spans="6:6" s="38" customFormat="1" x14ac:dyDescent="0.25">
      <c r="F492" s="45"/>
    </row>
    <row r="493" spans="6:6" s="38" customFormat="1" x14ac:dyDescent="0.25">
      <c r="F493" s="45"/>
    </row>
    <row r="494" spans="6:6" s="38" customFormat="1" x14ac:dyDescent="0.25">
      <c r="F494" s="45"/>
    </row>
    <row r="495" spans="6:6" s="38" customFormat="1" x14ac:dyDescent="0.25">
      <c r="F495" s="45"/>
    </row>
    <row r="496" spans="6:6" s="38" customFormat="1" x14ac:dyDescent="0.25">
      <c r="F496" s="45"/>
    </row>
    <row r="497" spans="6:6" s="38" customFormat="1" x14ac:dyDescent="0.25">
      <c r="F497" s="45"/>
    </row>
    <row r="498" spans="6:6" s="38" customFormat="1" x14ac:dyDescent="0.25">
      <c r="F498" s="45"/>
    </row>
    <row r="499" spans="6:6" s="38" customFormat="1" x14ac:dyDescent="0.25">
      <c r="F499" s="45"/>
    </row>
    <row r="500" spans="6:6" s="38" customFormat="1" x14ac:dyDescent="0.25">
      <c r="F500" s="45"/>
    </row>
    <row r="501" spans="6:6" s="38" customFormat="1" x14ac:dyDescent="0.25">
      <c r="F501" s="45"/>
    </row>
    <row r="502" spans="6:6" s="38" customFormat="1" x14ac:dyDescent="0.25">
      <c r="F502" s="45"/>
    </row>
    <row r="503" spans="6:6" s="38" customFormat="1" x14ac:dyDescent="0.25">
      <c r="F503" s="45"/>
    </row>
    <row r="504" spans="6:6" s="38" customFormat="1" x14ac:dyDescent="0.25">
      <c r="F504" s="45"/>
    </row>
    <row r="505" spans="6:6" s="38" customFormat="1" x14ac:dyDescent="0.25">
      <c r="F505" s="45"/>
    </row>
    <row r="506" spans="6:6" s="38" customFormat="1" x14ac:dyDescent="0.25">
      <c r="F506" s="45"/>
    </row>
    <row r="507" spans="6:6" s="38" customFormat="1" x14ac:dyDescent="0.25">
      <c r="F507" s="45"/>
    </row>
    <row r="508" spans="6:6" s="38" customFormat="1" x14ac:dyDescent="0.25">
      <c r="F508" s="45"/>
    </row>
    <row r="509" spans="6:6" s="38" customFormat="1" x14ac:dyDescent="0.25">
      <c r="F509" s="45"/>
    </row>
    <row r="510" spans="6:6" s="38" customFormat="1" x14ac:dyDescent="0.25">
      <c r="F510" s="45"/>
    </row>
    <row r="511" spans="6:6" s="38" customFormat="1" x14ac:dyDescent="0.25">
      <c r="F511" s="45"/>
    </row>
    <row r="512" spans="6:6" s="38" customFormat="1" x14ac:dyDescent="0.25">
      <c r="F512" s="45"/>
    </row>
    <row r="513" spans="6:6" s="38" customFormat="1" x14ac:dyDescent="0.25">
      <c r="F513" s="45"/>
    </row>
    <row r="514" spans="6:6" s="38" customFormat="1" x14ac:dyDescent="0.25">
      <c r="F514" s="45"/>
    </row>
  </sheetData>
  <mergeCells count="20">
    <mergeCell ref="C3:I3"/>
    <mergeCell ref="C14:I14"/>
    <mergeCell ref="C1:I1"/>
    <mergeCell ref="C2:I2"/>
    <mergeCell ref="C7:I7"/>
    <mergeCell ref="C4:I4"/>
    <mergeCell ref="C5:I5"/>
    <mergeCell ref="C10:I10"/>
    <mergeCell ref="C11:I11"/>
    <mergeCell ref="C13:I13"/>
    <mergeCell ref="C6:I6"/>
    <mergeCell ref="C32:I32"/>
    <mergeCell ref="C17:I17"/>
    <mergeCell ref="C20:I20"/>
    <mergeCell ref="C23:I23"/>
    <mergeCell ref="C25:I25"/>
    <mergeCell ref="C26:I26"/>
    <mergeCell ref="C28:I28"/>
    <mergeCell ref="C29:I29"/>
    <mergeCell ref="C31:I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90810-7DC8-4F3A-AD2F-D7A9E9D11CED}">
  <dimension ref="B1:BQ117"/>
  <sheetViews>
    <sheetView zoomScale="85" zoomScaleNormal="85" workbookViewId="0">
      <pane xSplit="9" ySplit="9" topLeftCell="J10" activePane="bottomRight" state="frozen"/>
      <selection pane="topRight" activeCell="J1" sqref="J1"/>
      <selection pane="bottomLeft" activeCell="A10" sqref="A10"/>
      <selection pane="bottomRight" activeCell="C5" sqref="C5"/>
    </sheetView>
  </sheetViews>
  <sheetFormatPr defaultColWidth="8.85546875" defaultRowHeight="15" x14ac:dyDescent="0.25"/>
  <cols>
    <col min="1" max="1" width="2.5703125" style="1" customWidth="1"/>
    <col min="2" max="2" width="4.28515625" style="1" customWidth="1"/>
    <col min="3" max="3" width="3.7109375" style="1" customWidth="1"/>
    <col min="4" max="4" width="65.85546875" style="1" customWidth="1"/>
    <col min="5" max="5" width="31" style="1" bestFit="1" customWidth="1"/>
    <col min="6" max="6" width="14.85546875" style="1" customWidth="1"/>
    <col min="7" max="7" width="39" style="1" customWidth="1"/>
    <col min="8" max="8" width="15.28515625" style="2" customWidth="1"/>
    <col min="9" max="9" width="2.42578125" style="1" customWidth="1"/>
    <col min="10" max="36" width="11.5703125" style="1" bestFit="1" customWidth="1"/>
    <col min="37" max="68" width="11.5703125" style="1" customWidth="1"/>
    <col min="69" max="69" width="11.5703125" style="1" bestFit="1" customWidth="1"/>
    <col min="70" max="16384" width="8.85546875" style="1"/>
  </cols>
  <sheetData>
    <row r="1" spans="2:69" ht="13.5" customHeight="1" thickBot="1" x14ac:dyDescent="0.3"/>
    <row r="2" spans="2:69" s="3" customFormat="1" ht="18.75" x14ac:dyDescent="0.3">
      <c r="B2" s="98" t="s">
        <v>14</v>
      </c>
      <c r="C2" s="48"/>
      <c r="D2" s="48"/>
      <c r="E2" s="49"/>
      <c r="F2" s="49"/>
      <c r="G2" s="49"/>
      <c r="H2" s="50"/>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51"/>
    </row>
    <row r="3" spans="2:69" x14ac:dyDescent="0.25">
      <c r="B3" s="97" t="s">
        <v>15</v>
      </c>
      <c r="C3" s="129"/>
      <c r="D3" s="130"/>
      <c r="E3" s="129"/>
      <c r="F3" s="129"/>
      <c r="G3" s="129"/>
      <c r="H3" s="131"/>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53"/>
    </row>
    <row r="4" spans="2:69" s="3" customFormat="1" ht="18.75" x14ac:dyDescent="0.3">
      <c r="B4" s="54"/>
      <c r="C4" s="132" t="s">
        <v>16</v>
      </c>
      <c r="D4" s="133"/>
      <c r="E4" s="197"/>
      <c r="F4" s="197"/>
      <c r="G4" s="197"/>
      <c r="H4" s="197"/>
      <c r="I4" s="133"/>
      <c r="J4" s="165" t="s">
        <v>214</v>
      </c>
      <c r="K4" s="165" t="s">
        <v>215</v>
      </c>
      <c r="L4" s="165"/>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56"/>
    </row>
    <row r="5" spans="2:69" x14ac:dyDescent="0.25">
      <c r="B5" s="52"/>
      <c r="C5" s="129" t="s">
        <v>223</v>
      </c>
      <c r="D5" s="129"/>
      <c r="E5" s="129"/>
      <c r="F5" s="129"/>
      <c r="G5" s="129"/>
      <c r="H5" s="131"/>
      <c r="I5" s="129"/>
      <c r="J5" s="134">
        <v>1</v>
      </c>
      <c r="K5" s="134">
        <v>2</v>
      </c>
      <c r="L5" s="134">
        <v>3</v>
      </c>
      <c r="M5" s="134">
        <v>4</v>
      </c>
      <c r="N5" s="134">
        <v>5</v>
      </c>
      <c r="O5" s="134">
        <v>6</v>
      </c>
      <c r="P5" s="134">
        <v>7</v>
      </c>
      <c r="Q5" s="134">
        <v>8</v>
      </c>
      <c r="R5" s="134">
        <v>9</v>
      </c>
      <c r="S5" s="134">
        <v>10</v>
      </c>
      <c r="T5" s="134">
        <v>11</v>
      </c>
      <c r="U5" s="134">
        <v>12</v>
      </c>
      <c r="V5" s="134">
        <v>13</v>
      </c>
      <c r="W5" s="134">
        <v>14</v>
      </c>
      <c r="X5" s="134">
        <v>15</v>
      </c>
      <c r="Y5" s="134">
        <v>16</v>
      </c>
      <c r="Z5" s="134">
        <v>17</v>
      </c>
      <c r="AA5" s="134">
        <v>18</v>
      </c>
      <c r="AB5" s="134">
        <v>19</v>
      </c>
      <c r="AC5" s="134">
        <v>20</v>
      </c>
      <c r="AD5" s="134">
        <v>21</v>
      </c>
      <c r="AE5" s="129" t="s">
        <v>17</v>
      </c>
      <c r="AF5" s="129" t="s">
        <v>18</v>
      </c>
      <c r="AG5" s="129" t="s">
        <v>19</v>
      </c>
      <c r="AH5" s="129" t="s">
        <v>20</v>
      </c>
      <c r="AI5" s="129" t="s">
        <v>21</v>
      </c>
      <c r="AJ5" s="129" t="s">
        <v>22</v>
      </c>
      <c r="AK5" s="129" t="s">
        <v>23</v>
      </c>
      <c r="AL5" s="129" t="s">
        <v>159</v>
      </c>
      <c r="AM5" s="129" t="s">
        <v>160</v>
      </c>
      <c r="AN5" s="129" t="s">
        <v>161</v>
      </c>
      <c r="AO5" s="129" t="s">
        <v>162</v>
      </c>
      <c r="AP5" s="129" t="s">
        <v>163</v>
      </c>
      <c r="AQ5" s="129" t="s">
        <v>164</v>
      </c>
      <c r="AR5" s="129" t="s">
        <v>165</v>
      </c>
      <c r="AS5" s="129" t="s">
        <v>166</v>
      </c>
      <c r="AT5" s="129" t="s">
        <v>167</v>
      </c>
      <c r="AU5" s="129" t="s">
        <v>168</v>
      </c>
      <c r="AV5" s="129" t="s">
        <v>169</v>
      </c>
      <c r="AW5" s="129" t="s">
        <v>170</v>
      </c>
      <c r="AX5" s="129" t="s">
        <v>171</v>
      </c>
      <c r="AY5" s="129" t="s">
        <v>172</v>
      </c>
      <c r="AZ5" s="129" t="s">
        <v>173</v>
      </c>
      <c r="BA5" s="129" t="s">
        <v>174</v>
      </c>
      <c r="BB5" s="129" t="s">
        <v>175</v>
      </c>
      <c r="BC5" s="129" t="s">
        <v>176</v>
      </c>
      <c r="BD5" s="129" t="s">
        <v>177</v>
      </c>
      <c r="BE5" s="129" t="s">
        <v>178</v>
      </c>
      <c r="BF5" s="129" t="s">
        <v>179</v>
      </c>
      <c r="BG5" s="129" t="s">
        <v>180</v>
      </c>
      <c r="BH5" s="129" t="s">
        <v>182</v>
      </c>
      <c r="BI5" s="129" t="s">
        <v>183</v>
      </c>
      <c r="BJ5" s="129" t="s">
        <v>184</v>
      </c>
      <c r="BK5" s="129" t="s">
        <v>185</v>
      </c>
      <c r="BL5" s="129" t="s">
        <v>186</v>
      </c>
      <c r="BM5" s="129" t="s">
        <v>187</v>
      </c>
      <c r="BN5" s="129" t="s">
        <v>188</v>
      </c>
      <c r="BO5" s="129" t="s">
        <v>189</v>
      </c>
      <c r="BP5" s="129" t="s">
        <v>190</v>
      </c>
      <c r="BQ5" s="53" t="s">
        <v>191</v>
      </c>
    </row>
    <row r="6" spans="2:69" s="4" customFormat="1" ht="6" x14ac:dyDescent="0.15">
      <c r="B6" s="58"/>
      <c r="C6" s="135"/>
      <c r="D6" s="135"/>
      <c r="E6" s="135"/>
      <c r="F6" s="135"/>
      <c r="G6" s="135"/>
      <c r="H6" s="136"/>
      <c r="I6" s="135"/>
      <c r="J6" s="137"/>
      <c r="K6" s="137"/>
      <c r="L6" s="137"/>
      <c r="M6" s="137"/>
      <c r="N6" s="137"/>
      <c r="O6" s="137"/>
      <c r="P6" s="137"/>
      <c r="Q6" s="137"/>
      <c r="R6" s="137"/>
      <c r="S6" s="137"/>
      <c r="T6" s="137"/>
      <c r="U6" s="137"/>
      <c r="V6" s="137"/>
      <c r="W6" s="137"/>
      <c r="X6" s="137"/>
      <c r="Y6" s="137"/>
      <c r="Z6" s="137"/>
      <c r="AA6" s="137"/>
      <c r="AB6" s="137"/>
      <c r="AC6" s="137"/>
      <c r="AD6" s="137"/>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60"/>
    </row>
    <row r="7" spans="2:69" x14ac:dyDescent="0.25">
      <c r="B7" s="52"/>
      <c r="C7" s="132" t="s">
        <v>24</v>
      </c>
      <c r="D7" s="129"/>
      <c r="E7" s="129"/>
      <c r="F7" s="129"/>
      <c r="G7" s="129"/>
      <c r="H7" s="131"/>
      <c r="I7" s="129"/>
      <c r="J7" s="26">
        <v>45017</v>
      </c>
      <c r="K7" s="26">
        <v>45383</v>
      </c>
      <c r="L7" s="26">
        <v>45748</v>
      </c>
      <c r="M7" s="26">
        <v>46113</v>
      </c>
      <c r="N7" s="26">
        <v>46478</v>
      </c>
      <c r="O7" s="26">
        <v>46844</v>
      </c>
      <c r="P7" s="26">
        <v>47209</v>
      </c>
      <c r="Q7" s="26">
        <v>47574</v>
      </c>
      <c r="R7" s="26">
        <v>47939</v>
      </c>
      <c r="S7" s="26">
        <v>48305</v>
      </c>
      <c r="T7" s="26">
        <v>48670</v>
      </c>
      <c r="U7" s="26">
        <v>49035</v>
      </c>
      <c r="V7" s="26">
        <v>49400</v>
      </c>
      <c r="W7" s="26">
        <v>49766</v>
      </c>
      <c r="X7" s="26">
        <v>50131</v>
      </c>
      <c r="Y7" s="26">
        <v>50496</v>
      </c>
      <c r="Z7" s="26">
        <v>50861</v>
      </c>
      <c r="AA7" s="26">
        <v>51227</v>
      </c>
      <c r="AB7" s="26">
        <v>51592</v>
      </c>
      <c r="AC7" s="26">
        <v>51957</v>
      </c>
      <c r="AD7" s="26">
        <v>52322</v>
      </c>
      <c r="AE7" s="26">
        <v>52688</v>
      </c>
      <c r="AF7" s="26">
        <v>53053</v>
      </c>
      <c r="AG7" s="26">
        <v>53418</v>
      </c>
      <c r="AH7" s="26">
        <v>53783</v>
      </c>
      <c r="AI7" s="26">
        <v>54149</v>
      </c>
      <c r="AJ7" s="26">
        <v>54514</v>
      </c>
      <c r="AK7" s="26">
        <v>54879</v>
      </c>
      <c r="AL7" s="26">
        <v>55244</v>
      </c>
      <c r="AM7" s="26">
        <v>55610</v>
      </c>
      <c r="AN7" s="26">
        <v>55975</v>
      </c>
      <c r="AO7" s="26">
        <v>56340</v>
      </c>
      <c r="AP7" s="26">
        <v>56705</v>
      </c>
      <c r="AQ7" s="26">
        <v>57071</v>
      </c>
      <c r="AR7" s="26">
        <v>57436</v>
      </c>
      <c r="AS7" s="26">
        <v>57801</v>
      </c>
      <c r="AT7" s="26">
        <v>58166</v>
      </c>
      <c r="AU7" s="26">
        <v>58532</v>
      </c>
      <c r="AV7" s="26">
        <v>58897</v>
      </c>
      <c r="AW7" s="26">
        <v>59262</v>
      </c>
      <c r="AX7" s="26">
        <v>59627</v>
      </c>
      <c r="AY7" s="26">
        <v>59993</v>
      </c>
      <c r="AZ7" s="26">
        <v>60358</v>
      </c>
      <c r="BA7" s="26">
        <v>60723</v>
      </c>
      <c r="BB7" s="26">
        <v>61088</v>
      </c>
      <c r="BC7" s="26">
        <v>61454</v>
      </c>
      <c r="BD7" s="26">
        <v>61819</v>
      </c>
      <c r="BE7" s="26">
        <v>62184</v>
      </c>
      <c r="BF7" s="26">
        <v>62549</v>
      </c>
      <c r="BG7" s="26">
        <v>62915</v>
      </c>
      <c r="BH7" s="26">
        <v>63280</v>
      </c>
      <c r="BI7" s="26">
        <v>63645</v>
      </c>
      <c r="BJ7" s="26">
        <v>64010</v>
      </c>
      <c r="BK7" s="26">
        <v>64376</v>
      </c>
      <c r="BL7" s="26">
        <v>64741</v>
      </c>
      <c r="BM7" s="26">
        <v>65106</v>
      </c>
      <c r="BN7" s="26">
        <v>65471</v>
      </c>
      <c r="BO7" s="26">
        <v>65837</v>
      </c>
      <c r="BP7" s="26">
        <v>66202</v>
      </c>
      <c r="BQ7" s="138">
        <v>66567</v>
      </c>
    </row>
    <row r="8" spans="2:69" x14ac:dyDescent="0.25">
      <c r="B8" s="52"/>
      <c r="C8" s="129"/>
      <c r="D8" s="129"/>
      <c r="E8" s="129"/>
      <c r="F8" s="129"/>
      <c r="G8" s="129"/>
      <c r="H8" s="131"/>
      <c r="I8" s="129"/>
      <c r="J8" s="27" t="s">
        <v>25</v>
      </c>
      <c r="K8" s="27" t="s">
        <v>25</v>
      </c>
      <c r="L8" s="27" t="s">
        <v>25</v>
      </c>
      <c r="M8" s="27" t="s">
        <v>25</v>
      </c>
      <c r="N8" s="27" t="s">
        <v>25</v>
      </c>
      <c r="O8" s="27" t="s">
        <v>25</v>
      </c>
      <c r="P8" s="27" t="s">
        <v>25</v>
      </c>
      <c r="Q8" s="27" t="s">
        <v>25</v>
      </c>
      <c r="R8" s="27" t="s">
        <v>25</v>
      </c>
      <c r="S8" s="27" t="s">
        <v>25</v>
      </c>
      <c r="T8" s="27" t="s">
        <v>25</v>
      </c>
      <c r="U8" s="27" t="s">
        <v>25</v>
      </c>
      <c r="V8" s="27" t="s">
        <v>25</v>
      </c>
      <c r="W8" s="27" t="s">
        <v>25</v>
      </c>
      <c r="X8" s="27" t="s">
        <v>25</v>
      </c>
      <c r="Y8" s="27" t="s">
        <v>25</v>
      </c>
      <c r="Z8" s="27" t="s">
        <v>25</v>
      </c>
      <c r="AA8" s="27" t="s">
        <v>25</v>
      </c>
      <c r="AB8" s="27" t="s">
        <v>25</v>
      </c>
      <c r="AC8" s="27" t="s">
        <v>25</v>
      </c>
      <c r="AD8" s="139" t="s">
        <v>25</v>
      </c>
      <c r="AE8" s="139" t="s">
        <v>25</v>
      </c>
      <c r="AF8" s="139" t="s">
        <v>25</v>
      </c>
      <c r="AG8" s="139" t="s">
        <v>25</v>
      </c>
      <c r="AH8" s="139" t="s">
        <v>25</v>
      </c>
      <c r="AI8" s="139" t="s">
        <v>25</v>
      </c>
      <c r="AJ8" s="139" t="s">
        <v>25</v>
      </c>
      <c r="AK8" s="139" t="s">
        <v>25</v>
      </c>
      <c r="AL8" s="139" t="s">
        <v>25</v>
      </c>
      <c r="AM8" s="139" t="s">
        <v>25</v>
      </c>
      <c r="AN8" s="139" t="s">
        <v>25</v>
      </c>
      <c r="AO8" s="139" t="s">
        <v>25</v>
      </c>
      <c r="AP8" s="139" t="s">
        <v>25</v>
      </c>
      <c r="AQ8" s="139" t="s">
        <v>25</v>
      </c>
      <c r="AR8" s="139" t="s">
        <v>25</v>
      </c>
      <c r="AS8" s="139" t="s">
        <v>25</v>
      </c>
      <c r="AT8" s="139" t="s">
        <v>25</v>
      </c>
      <c r="AU8" s="139" t="s">
        <v>25</v>
      </c>
      <c r="AV8" s="139" t="s">
        <v>25</v>
      </c>
      <c r="AW8" s="139" t="s">
        <v>25</v>
      </c>
      <c r="AX8" s="139" t="s">
        <v>25</v>
      </c>
      <c r="AY8" s="139" t="s">
        <v>25</v>
      </c>
      <c r="AZ8" s="139" t="s">
        <v>25</v>
      </c>
      <c r="BA8" s="139" t="s">
        <v>25</v>
      </c>
      <c r="BB8" s="139" t="s">
        <v>25</v>
      </c>
      <c r="BC8" s="139" t="s">
        <v>25</v>
      </c>
      <c r="BD8" s="139" t="s">
        <v>25</v>
      </c>
      <c r="BE8" s="139" t="s">
        <v>25</v>
      </c>
      <c r="BF8" s="139" t="s">
        <v>25</v>
      </c>
      <c r="BG8" s="139" t="s">
        <v>25</v>
      </c>
      <c r="BH8" s="139" t="s">
        <v>25</v>
      </c>
      <c r="BI8" s="139" t="s">
        <v>25</v>
      </c>
      <c r="BJ8" s="139" t="s">
        <v>25</v>
      </c>
      <c r="BK8" s="139" t="s">
        <v>25</v>
      </c>
      <c r="BL8" s="139" t="s">
        <v>25</v>
      </c>
      <c r="BM8" s="139" t="s">
        <v>25</v>
      </c>
      <c r="BN8" s="139" t="s">
        <v>25</v>
      </c>
      <c r="BO8" s="139" t="s">
        <v>25</v>
      </c>
      <c r="BP8" s="139" t="s">
        <v>25</v>
      </c>
      <c r="BQ8" s="99" t="s">
        <v>25</v>
      </c>
    </row>
    <row r="9" spans="2:69" x14ac:dyDescent="0.25">
      <c r="B9" s="52"/>
      <c r="C9" s="129"/>
      <c r="D9" s="129"/>
      <c r="E9" s="140" t="s">
        <v>26</v>
      </c>
      <c r="F9" s="140" t="s">
        <v>27</v>
      </c>
      <c r="G9" s="132" t="s">
        <v>196</v>
      </c>
      <c r="H9" s="141" t="s">
        <v>29</v>
      </c>
      <c r="I9" s="129"/>
      <c r="J9" s="26">
        <v>45382</v>
      </c>
      <c r="K9" s="26">
        <v>45747</v>
      </c>
      <c r="L9" s="26">
        <v>46112</v>
      </c>
      <c r="M9" s="26">
        <v>46477</v>
      </c>
      <c r="N9" s="26">
        <v>46843</v>
      </c>
      <c r="O9" s="26">
        <v>47208</v>
      </c>
      <c r="P9" s="26">
        <v>47573</v>
      </c>
      <c r="Q9" s="26">
        <v>47938</v>
      </c>
      <c r="R9" s="26">
        <v>48304</v>
      </c>
      <c r="S9" s="26">
        <v>48669</v>
      </c>
      <c r="T9" s="26">
        <v>49034</v>
      </c>
      <c r="U9" s="26">
        <v>49399</v>
      </c>
      <c r="V9" s="26">
        <v>49765</v>
      </c>
      <c r="W9" s="26">
        <v>50130</v>
      </c>
      <c r="X9" s="26">
        <v>50495</v>
      </c>
      <c r="Y9" s="26">
        <v>50860</v>
      </c>
      <c r="Z9" s="26">
        <v>51226</v>
      </c>
      <c r="AA9" s="26">
        <v>51591</v>
      </c>
      <c r="AB9" s="26">
        <v>51956</v>
      </c>
      <c r="AC9" s="26">
        <v>52321</v>
      </c>
      <c r="AD9" s="26">
        <v>52687</v>
      </c>
      <c r="AE9" s="26">
        <v>53052</v>
      </c>
      <c r="AF9" s="26">
        <v>53417</v>
      </c>
      <c r="AG9" s="26">
        <v>53782</v>
      </c>
      <c r="AH9" s="26">
        <v>54148</v>
      </c>
      <c r="AI9" s="26">
        <v>54513</v>
      </c>
      <c r="AJ9" s="26">
        <v>54878</v>
      </c>
      <c r="AK9" s="26">
        <v>55243</v>
      </c>
      <c r="AL9" s="26">
        <v>55609</v>
      </c>
      <c r="AM9" s="26">
        <v>55974</v>
      </c>
      <c r="AN9" s="26">
        <v>56339</v>
      </c>
      <c r="AO9" s="26">
        <v>56704</v>
      </c>
      <c r="AP9" s="26">
        <v>57070</v>
      </c>
      <c r="AQ9" s="26">
        <v>57435</v>
      </c>
      <c r="AR9" s="26">
        <v>57800</v>
      </c>
      <c r="AS9" s="26">
        <v>58165</v>
      </c>
      <c r="AT9" s="26">
        <v>58531</v>
      </c>
      <c r="AU9" s="26">
        <v>58896</v>
      </c>
      <c r="AV9" s="26">
        <v>59261</v>
      </c>
      <c r="AW9" s="26">
        <v>59626</v>
      </c>
      <c r="AX9" s="26">
        <v>59992</v>
      </c>
      <c r="AY9" s="26">
        <v>60357</v>
      </c>
      <c r="AZ9" s="26">
        <v>60722</v>
      </c>
      <c r="BA9" s="26">
        <v>61087</v>
      </c>
      <c r="BB9" s="26">
        <v>61453</v>
      </c>
      <c r="BC9" s="26">
        <v>61818</v>
      </c>
      <c r="BD9" s="26">
        <v>62183</v>
      </c>
      <c r="BE9" s="26">
        <v>62548</v>
      </c>
      <c r="BF9" s="26">
        <v>62914</v>
      </c>
      <c r="BG9" s="26">
        <v>63279</v>
      </c>
      <c r="BH9" s="26">
        <v>63644</v>
      </c>
      <c r="BI9" s="26">
        <v>64009</v>
      </c>
      <c r="BJ9" s="26">
        <v>64375</v>
      </c>
      <c r="BK9" s="26">
        <v>64740</v>
      </c>
      <c r="BL9" s="26">
        <v>65105</v>
      </c>
      <c r="BM9" s="26">
        <v>65470</v>
      </c>
      <c r="BN9" s="26">
        <v>65836</v>
      </c>
      <c r="BO9" s="26">
        <v>66201</v>
      </c>
      <c r="BP9" s="26">
        <v>66566</v>
      </c>
      <c r="BQ9" s="138">
        <v>66931</v>
      </c>
    </row>
    <row r="10" spans="2:69" s="4" customFormat="1" ht="6" x14ac:dyDescent="0.15">
      <c r="B10" s="58"/>
      <c r="C10" s="135"/>
      <c r="D10" s="135"/>
      <c r="E10" s="135"/>
      <c r="F10" s="135"/>
      <c r="G10" s="135"/>
      <c r="H10" s="136"/>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60"/>
    </row>
    <row r="11" spans="2:69" x14ac:dyDescent="0.25">
      <c r="B11" s="52"/>
      <c r="C11" s="132" t="s">
        <v>30</v>
      </c>
      <c r="D11" s="129"/>
      <c r="E11" s="129" t="s">
        <v>31</v>
      </c>
      <c r="F11" s="142">
        <v>0.02</v>
      </c>
      <c r="G11" s="129"/>
      <c r="H11" s="131"/>
      <c r="I11" s="129"/>
      <c r="J11" s="143"/>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53"/>
    </row>
    <row r="12" spans="2:69" x14ac:dyDescent="0.25">
      <c r="B12" s="52"/>
      <c r="C12" s="129"/>
      <c r="D12" s="129" t="s">
        <v>32</v>
      </c>
      <c r="E12" s="90"/>
      <c r="F12" s="101"/>
      <c r="G12" s="90"/>
      <c r="H12" s="131">
        <f>SUM(J12:BQ12)</f>
        <v>0</v>
      </c>
      <c r="I12" s="129"/>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62"/>
    </row>
    <row r="13" spans="2:69" x14ac:dyDescent="0.25">
      <c r="B13" s="52"/>
      <c r="C13" s="129"/>
      <c r="D13" s="129" t="s">
        <v>33</v>
      </c>
      <c r="E13" s="90"/>
      <c r="F13" s="101"/>
      <c r="G13" s="90"/>
      <c r="H13" s="131">
        <f>SUM(J13:BQ13)</f>
        <v>0</v>
      </c>
      <c r="I13" s="129"/>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62"/>
    </row>
    <row r="14" spans="2:69" ht="14.45" customHeight="1" x14ac:dyDescent="0.25">
      <c r="B14" s="52"/>
      <c r="C14" s="129"/>
      <c r="D14" s="129" t="s">
        <v>34</v>
      </c>
      <c r="E14" s="90"/>
      <c r="F14" s="101"/>
      <c r="G14" s="90"/>
      <c r="H14" s="131">
        <f>SUM(J14:BQ14)</f>
        <v>0</v>
      </c>
      <c r="I14" s="129"/>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62"/>
    </row>
    <row r="15" spans="2:69" ht="14.45" customHeight="1" x14ac:dyDescent="0.25">
      <c r="B15" s="52"/>
      <c r="C15" s="129"/>
      <c r="D15" s="129" t="s">
        <v>35</v>
      </c>
      <c r="E15" s="90"/>
      <c r="F15" s="129"/>
      <c r="G15" s="159"/>
      <c r="H15" s="131">
        <f t="shared" ref="H15:H16" si="0">SUM(J15:BQ15)</f>
        <v>0</v>
      </c>
      <c r="I15" s="129"/>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62"/>
    </row>
    <row r="16" spans="2:69" ht="14.45" customHeight="1" x14ac:dyDescent="0.25">
      <c r="B16" s="52"/>
      <c r="C16" s="129"/>
      <c r="D16" s="129" t="s">
        <v>36</v>
      </c>
      <c r="E16" s="90"/>
      <c r="F16" s="129"/>
      <c r="G16" s="159"/>
      <c r="H16" s="131">
        <f t="shared" si="0"/>
        <v>0</v>
      </c>
      <c r="I16" s="129"/>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62"/>
    </row>
    <row r="17" spans="2:69" s="4" customFormat="1" x14ac:dyDescent="0.25">
      <c r="B17" s="58"/>
      <c r="C17" s="135"/>
      <c r="D17" s="135"/>
      <c r="E17" s="144"/>
      <c r="F17" s="140"/>
      <c r="G17" s="135"/>
      <c r="H17" s="136"/>
      <c r="I17" s="135"/>
      <c r="J17" s="143" t="s">
        <v>37</v>
      </c>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5"/>
      <c r="AY17" s="135"/>
      <c r="AZ17" s="135"/>
      <c r="BA17" s="135"/>
      <c r="BB17" s="135"/>
      <c r="BC17" s="135"/>
      <c r="BD17" s="135"/>
      <c r="BE17" s="135"/>
      <c r="BF17" s="135"/>
      <c r="BG17" s="135"/>
      <c r="BH17" s="135"/>
      <c r="BI17" s="135"/>
      <c r="BJ17" s="135"/>
      <c r="BK17" s="135"/>
      <c r="BL17" s="135"/>
      <c r="BM17" s="135"/>
      <c r="BN17" s="135"/>
      <c r="BO17" s="135"/>
      <c r="BP17" s="135"/>
      <c r="BQ17" s="60"/>
    </row>
    <row r="18" spans="2:69" x14ac:dyDescent="0.25">
      <c r="B18" s="52"/>
      <c r="C18" s="129"/>
      <c r="D18" s="129" t="s">
        <v>38</v>
      </c>
      <c r="E18" s="22"/>
      <c r="F18" s="24"/>
      <c r="G18" s="159"/>
      <c r="H18" s="131"/>
      <c r="I18" s="129"/>
      <c r="J18" s="16">
        <f>E18</f>
        <v>0</v>
      </c>
      <c r="K18" s="16">
        <f>J18*(1+$F18)</f>
        <v>0</v>
      </c>
      <c r="L18" s="16">
        <f t="shared" ref="L18:AJ21" si="1">K18*(1+$F18)</f>
        <v>0</v>
      </c>
      <c r="M18" s="16">
        <f t="shared" si="1"/>
        <v>0</v>
      </c>
      <c r="N18" s="16">
        <f t="shared" si="1"/>
        <v>0</v>
      </c>
      <c r="O18" s="16">
        <f t="shared" si="1"/>
        <v>0</v>
      </c>
      <c r="P18" s="16">
        <f t="shared" si="1"/>
        <v>0</v>
      </c>
      <c r="Q18" s="16">
        <f t="shared" si="1"/>
        <v>0</v>
      </c>
      <c r="R18" s="16">
        <f t="shared" si="1"/>
        <v>0</v>
      </c>
      <c r="S18" s="16">
        <f t="shared" si="1"/>
        <v>0</v>
      </c>
      <c r="T18" s="16">
        <f t="shared" si="1"/>
        <v>0</v>
      </c>
      <c r="U18" s="16">
        <f t="shared" si="1"/>
        <v>0</v>
      </c>
      <c r="V18" s="16">
        <f t="shared" si="1"/>
        <v>0</v>
      </c>
      <c r="W18" s="16">
        <f t="shared" si="1"/>
        <v>0</v>
      </c>
      <c r="X18" s="16">
        <f t="shared" si="1"/>
        <v>0</v>
      </c>
      <c r="Y18" s="16">
        <f t="shared" si="1"/>
        <v>0</v>
      </c>
      <c r="Z18" s="16">
        <f t="shared" si="1"/>
        <v>0</v>
      </c>
      <c r="AA18" s="16">
        <f t="shared" si="1"/>
        <v>0</v>
      </c>
      <c r="AB18" s="16">
        <f t="shared" si="1"/>
        <v>0</v>
      </c>
      <c r="AC18" s="16">
        <f t="shared" si="1"/>
        <v>0</v>
      </c>
      <c r="AD18" s="16">
        <f t="shared" si="1"/>
        <v>0</v>
      </c>
      <c r="AE18" s="16">
        <f t="shared" si="1"/>
        <v>0</v>
      </c>
      <c r="AF18" s="16">
        <f t="shared" si="1"/>
        <v>0</v>
      </c>
      <c r="AG18" s="16">
        <f t="shared" si="1"/>
        <v>0</v>
      </c>
      <c r="AH18" s="16">
        <f t="shared" si="1"/>
        <v>0</v>
      </c>
      <c r="AI18" s="16">
        <f t="shared" si="1"/>
        <v>0</v>
      </c>
      <c r="AJ18" s="16">
        <f t="shared" si="1"/>
        <v>0</v>
      </c>
      <c r="AK18" s="16">
        <f t="shared" ref="AK18:AK21" si="2">AJ18*(1+$F18)</f>
        <v>0</v>
      </c>
      <c r="AL18" s="16">
        <f t="shared" ref="AL18:AL21" si="3">AK18*(1+$F18)</f>
        <v>0</v>
      </c>
      <c r="AM18" s="16">
        <f t="shared" ref="AM18:AM21" si="4">AL18*(1+$F18)</f>
        <v>0</v>
      </c>
      <c r="AN18" s="16">
        <f t="shared" ref="AN18:AN21" si="5">AM18*(1+$F18)</f>
        <v>0</v>
      </c>
      <c r="AO18" s="16">
        <f t="shared" ref="AO18:AO21" si="6">AN18*(1+$F18)</f>
        <v>0</v>
      </c>
      <c r="AP18" s="16">
        <f t="shared" ref="AP18:AP21" si="7">AO18*(1+$F18)</f>
        <v>0</v>
      </c>
      <c r="AQ18" s="16">
        <f t="shared" ref="AQ18:AQ21" si="8">AP18*(1+$F18)</f>
        <v>0</v>
      </c>
      <c r="AR18" s="16">
        <f t="shared" ref="AR18:AR21" si="9">AQ18*(1+$F18)</f>
        <v>0</v>
      </c>
      <c r="AS18" s="16">
        <f t="shared" ref="AS18:AS21" si="10">AR18*(1+$F18)</f>
        <v>0</v>
      </c>
      <c r="AT18" s="16">
        <f t="shared" ref="AT18:AT21" si="11">AS18*(1+$F18)</f>
        <v>0</v>
      </c>
      <c r="AU18" s="16">
        <f t="shared" ref="AU18:AU21" si="12">AT18*(1+$F18)</f>
        <v>0</v>
      </c>
      <c r="AV18" s="16">
        <f t="shared" ref="AV18:AV21" si="13">AU18*(1+$F18)</f>
        <v>0</v>
      </c>
      <c r="AW18" s="16">
        <f t="shared" ref="AW18:AW21" si="14">AV18*(1+$F18)</f>
        <v>0</v>
      </c>
      <c r="AX18" s="16">
        <f t="shared" ref="AX18:AX21" si="15">AW18*(1+$F18)</f>
        <v>0</v>
      </c>
      <c r="AY18" s="16">
        <f t="shared" ref="AY18:AY21" si="16">AX18*(1+$F18)</f>
        <v>0</v>
      </c>
      <c r="AZ18" s="16">
        <f t="shared" ref="AZ18:AZ21" si="17">AY18*(1+$F18)</f>
        <v>0</v>
      </c>
      <c r="BA18" s="16">
        <f t="shared" ref="BA18:BA21" si="18">AZ18*(1+$F18)</f>
        <v>0</v>
      </c>
      <c r="BB18" s="16">
        <f t="shared" ref="BB18:BB21" si="19">BA18*(1+$F18)</f>
        <v>0</v>
      </c>
      <c r="BC18" s="16">
        <f t="shared" ref="BC18:BC21" si="20">BB18*(1+$F18)</f>
        <v>0</v>
      </c>
      <c r="BD18" s="16">
        <f t="shared" ref="BD18:BD21" si="21">BC18*(1+$F18)</f>
        <v>0</v>
      </c>
      <c r="BE18" s="16">
        <f t="shared" ref="BE18:BE21" si="22">BD18*(1+$F18)</f>
        <v>0</v>
      </c>
      <c r="BF18" s="16">
        <f t="shared" ref="BF18:BF21" si="23">BE18*(1+$F18)</f>
        <v>0</v>
      </c>
      <c r="BG18" s="16">
        <f t="shared" ref="BG18:BG21" si="24">BF18*(1+$F18)</f>
        <v>0</v>
      </c>
      <c r="BH18" s="16">
        <f t="shared" ref="BH18:BH21" si="25">BG18*(1+$F18)</f>
        <v>0</v>
      </c>
      <c r="BI18" s="16">
        <f t="shared" ref="BI18:BI21" si="26">BH18*(1+$F18)</f>
        <v>0</v>
      </c>
      <c r="BJ18" s="16">
        <f t="shared" ref="BJ18:BJ21" si="27">BI18*(1+$F18)</f>
        <v>0</v>
      </c>
      <c r="BK18" s="16">
        <f t="shared" ref="BK18:BK21" si="28">BJ18*(1+$F18)</f>
        <v>0</v>
      </c>
      <c r="BL18" s="16">
        <f t="shared" ref="BL18:BL21" si="29">BK18*(1+$F18)</f>
        <v>0</v>
      </c>
      <c r="BM18" s="16">
        <f t="shared" ref="BM18:BM21" si="30">BL18*(1+$F18)</f>
        <v>0</v>
      </c>
      <c r="BN18" s="16">
        <f t="shared" ref="BN18:BN21" si="31">BM18*(1+$F18)</f>
        <v>0</v>
      </c>
      <c r="BO18" s="16">
        <f t="shared" ref="BO18:BO21" si="32">BN18*(1+$F18)</f>
        <v>0</v>
      </c>
      <c r="BP18" s="16">
        <f t="shared" ref="BP18:BQ21" si="33">BO18*(1+$F18)</f>
        <v>0</v>
      </c>
      <c r="BQ18" s="17">
        <f t="shared" si="33"/>
        <v>0</v>
      </c>
    </row>
    <row r="19" spans="2:69" x14ac:dyDescent="0.25">
      <c r="B19" s="52"/>
      <c r="C19" s="129"/>
      <c r="D19" s="129" t="s">
        <v>39</v>
      </c>
      <c r="E19" s="22"/>
      <c r="F19" s="24"/>
      <c r="G19" s="159"/>
      <c r="H19" s="131"/>
      <c r="I19" s="129"/>
      <c r="J19" s="16">
        <f>E19</f>
        <v>0</v>
      </c>
      <c r="K19" s="16">
        <f>J19*(1+$F19)</f>
        <v>0</v>
      </c>
      <c r="L19" s="16">
        <f>K19*(1+$F19)</f>
        <v>0</v>
      </c>
      <c r="M19" s="16">
        <f>L19*(1+$F19)</f>
        <v>0</v>
      </c>
      <c r="N19" s="16">
        <f t="shared" si="1"/>
        <v>0</v>
      </c>
      <c r="O19" s="16">
        <f t="shared" si="1"/>
        <v>0</v>
      </c>
      <c r="P19" s="16">
        <f t="shared" si="1"/>
        <v>0</v>
      </c>
      <c r="Q19" s="16">
        <f t="shared" si="1"/>
        <v>0</v>
      </c>
      <c r="R19" s="16">
        <f t="shared" si="1"/>
        <v>0</v>
      </c>
      <c r="S19" s="16">
        <f t="shared" si="1"/>
        <v>0</v>
      </c>
      <c r="T19" s="16">
        <f t="shared" si="1"/>
        <v>0</v>
      </c>
      <c r="U19" s="16">
        <f t="shared" si="1"/>
        <v>0</v>
      </c>
      <c r="V19" s="16">
        <f t="shared" si="1"/>
        <v>0</v>
      </c>
      <c r="W19" s="16">
        <f t="shared" si="1"/>
        <v>0</v>
      </c>
      <c r="X19" s="16">
        <f t="shared" si="1"/>
        <v>0</v>
      </c>
      <c r="Y19" s="16">
        <f t="shared" si="1"/>
        <v>0</v>
      </c>
      <c r="Z19" s="16">
        <f t="shared" si="1"/>
        <v>0</v>
      </c>
      <c r="AA19" s="16">
        <f t="shared" si="1"/>
        <v>0</v>
      </c>
      <c r="AB19" s="16">
        <f t="shared" si="1"/>
        <v>0</v>
      </c>
      <c r="AC19" s="16">
        <f t="shared" si="1"/>
        <v>0</v>
      </c>
      <c r="AD19" s="16">
        <f t="shared" si="1"/>
        <v>0</v>
      </c>
      <c r="AE19" s="16">
        <f t="shared" si="1"/>
        <v>0</v>
      </c>
      <c r="AF19" s="16">
        <f t="shared" si="1"/>
        <v>0</v>
      </c>
      <c r="AG19" s="16">
        <f t="shared" si="1"/>
        <v>0</v>
      </c>
      <c r="AH19" s="16">
        <f t="shared" si="1"/>
        <v>0</v>
      </c>
      <c r="AI19" s="16">
        <f t="shared" si="1"/>
        <v>0</v>
      </c>
      <c r="AJ19" s="16">
        <f t="shared" si="1"/>
        <v>0</v>
      </c>
      <c r="AK19" s="16">
        <f t="shared" si="2"/>
        <v>0</v>
      </c>
      <c r="AL19" s="16">
        <f t="shared" si="3"/>
        <v>0</v>
      </c>
      <c r="AM19" s="16">
        <f t="shared" si="4"/>
        <v>0</v>
      </c>
      <c r="AN19" s="16">
        <f t="shared" si="5"/>
        <v>0</v>
      </c>
      <c r="AO19" s="16">
        <f t="shared" si="6"/>
        <v>0</v>
      </c>
      <c r="AP19" s="16">
        <f t="shared" si="7"/>
        <v>0</v>
      </c>
      <c r="AQ19" s="16">
        <f t="shared" si="8"/>
        <v>0</v>
      </c>
      <c r="AR19" s="16">
        <f t="shared" si="9"/>
        <v>0</v>
      </c>
      <c r="AS19" s="16">
        <f t="shared" si="10"/>
        <v>0</v>
      </c>
      <c r="AT19" s="16">
        <f t="shared" si="11"/>
        <v>0</v>
      </c>
      <c r="AU19" s="16">
        <f t="shared" si="12"/>
        <v>0</v>
      </c>
      <c r="AV19" s="16">
        <f t="shared" si="13"/>
        <v>0</v>
      </c>
      <c r="AW19" s="16">
        <f t="shared" si="14"/>
        <v>0</v>
      </c>
      <c r="AX19" s="16">
        <f t="shared" si="15"/>
        <v>0</v>
      </c>
      <c r="AY19" s="16">
        <f t="shared" si="16"/>
        <v>0</v>
      </c>
      <c r="AZ19" s="16">
        <f t="shared" si="17"/>
        <v>0</v>
      </c>
      <c r="BA19" s="16">
        <f t="shared" si="18"/>
        <v>0</v>
      </c>
      <c r="BB19" s="16">
        <f t="shared" si="19"/>
        <v>0</v>
      </c>
      <c r="BC19" s="16">
        <f t="shared" si="20"/>
        <v>0</v>
      </c>
      <c r="BD19" s="16">
        <f t="shared" si="21"/>
        <v>0</v>
      </c>
      <c r="BE19" s="16">
        <f t="shared" si="22"/>
        <v>0</v>
      </c>
      <c r="BF19" s="16">
        <f t="shared" si="23"/>
        <v>0</v>
      </c>
      <c r="BG19" s="16">
        <f t="shared" si="24"/>
        <v>0</v>
      </c>
      <c r="BH19" s="16">
        <f t="shared" si="25"/>
        <v>0</v>
      </c>
      <c r="BI19" s="16">
        <f t="shared" si="26"/>
        <v>0</v>
      </c>
      <c r="BJ19" s="16">
        <f t="shared" si="27"/>
        <v>0</v>
      </c>
      <c r="BK19" s="16">
        <f t="shared" si="28"/>
        <v>0</v>
      </c>
      <c r="BL19" s="16">
        <f t="shared" si="29"/>
        <v>0</v>
      </c>
      <c r="BM19" s="16">
        <f t="shared" si="30"/>
        <v>0</v>
      </c>
      <c r="BN19" s="16">
        <f t="shared" si="31"/>
        <v>0</v>
      </c>
      <c r="BO19" s="16">
        <f t="shared" si="32"/>
        <v>0</v>
      </c>
      <c r="BP19" s="16">
        <f t="shared" si="33"/>
        <v>0</v>
      </c>
      <c r="BQ19" s="17">
        <f t="shared" si="33"/>
        <v>0</v>
      </c>
    </row>
    <row r="20" spans="2:69" x14ac:dyDescent="0.25">
      <c r="B20" s="52"/>
      <c r="C20" s="129"/>
      <c r="D20" s="129" t="s">
        <v>40</v>
      </c>
      <c r="E20" s="22"/>
      <c r="F20" s="24"/>
      <c r="G20" s="159"/>
      <c r="H20" s="131"/>
      <c r="I20" s="129"/>
      <c r="J20" s="16">
        <f t="shared" ref="J20:J21" si="34">E20</f>
        <v>0</v>
      </c>
      <c r="K20" s="16">
        <f>J20*(1+$F20)</f>
        <v>0</v>
      </c>
      <c r="L20" s="16">
        <f t="shared" si="1"/>
        <v>0</v>
      </c>
      <c r="M20" s="16">
        <f t="shared" si="1"/>
        <v>0</v>
      </c>
      <c r="N20" s="16">
        <f t="shared" si="1"/>
        <v>0</v>
      </c>
      <c r="O20" s="16">
        <f t="shared" si="1"/>
        <v>0</v>
      </c>
      <c r="P20" s="16">
        <f t="shared" si="1"/>
        <v>0</v>
      </c>
      <c r="Q20" s="16">
        <f t="shared" si="1"/>
        <v>0</v>
      </c>
      <c r="R20" s="16">
        <f t="shared" si="1"/>
        <v>0</v>
      </c>
      <c r="S20" s="16">
        <f t="shared" si="1"/>
        <v>0</v>
      </c>
      <c r="T20" s="16">
        <f t="shared" si="1"/>
        <v>0</v>
      </c>
      <c r="U20" s="16">
        <f t="shared" si="1"/>
        <v>0</v>
      </c>
      <c r="V20" s="16">
        <f t="shared" si="1"/>
        <v>0</v>
      </c>
      <c r="W20" s="16">
        <f t="shared" si="1"/>
        <v>0</v>
      </c>
      <c r="X20" s="16">
        <f t="shared" si="1"/>
        <v>0</v>
      </c>
      <c r="Y20" s="16">
        <f t="shared" si="1"/>
        <v>0</v>
      </c>
      <c r="Z20" s="16">
        <f t="shared" si="1"/>
        <v>0</v>
      </c>
      <c r="AA20" s="16">
        <f t="shared" si="1"/>
        <v>0</v>
      </c>
      <c r="AB20" s="16">
        <f t="shared" si="1"/>
        <v>0</v>
      </c>
      <c r="AC20" s="16">
        <f t="shared" si="1"/>
        <v>0</v>
      </c>
      <c r="AD20" s="16">
        <f t="shared" si="1"/>
        <v>0</v>
      </c>
      <c r="AE20" s="16">
        <f t="shared" si="1"/>
        <v>0</v>
      </c>
      <c r="AF20" s="16">
        <f t="shared" si="1"/>
        <v>0</v>
      </c>
      <c r="AG20" s="16">
        <f t="shared" si="1"/>
        <v>0</v>
      </c>
      <c r="AH20" s="16">
        <f t="shared" si="1"/>
        <v>0</v>
      </c>
      <c r="AI20" s="16">
        <f t="shared" si="1"/>
        <v>0</v>
      </c>
      <c r="AJ20" s="16">
        <f t="shared" si="1"/>
        <v>0</v>
      </c>
      <c r="AK20" s="16">
        <f t="shared" si="2"/>
        <v>0</v>
      </c>
      <c r="AL20" s="16">
        <f t="shared" si="3"/>
        <v>0</v>
      </c>
      <c r="AM20" s="16">
        <f t="shared" si="4"/>
        <v>0</v>
      </c>
      <c r="AN20" s="16">
        <f t="shared" si="5"/>
        <v>0</v>
      </c>
      <c r="AO20" s="16">
        <f t="shared" si="6"/>
        <v>0</v>
      </c>
      <c r="AP20" s="16">
        <f t="shared" si="7"/>
        <v>0</v>
      </c>
      <c r="AQ20" s="16">
        <f t="shared" si="8"/>
        <v>0</v>
      </c>
      <c r="AR20" s="16">
        <f t="shared" si="9"/>
        <v>0</v>
      </c>
      <c r="AS20" s="16">
        <f t="shared" si="10"/>
        <v>0</v>
      </c>
      <c r="AT20" s="16">
        <f t="shared" si="11"/>
        <v>0</v>
      </c>
      <c r="AU20" s="16">
        <f t="shared" si="12"/>
        <v>0</v>
      </c>
      <c r="AV20" s="16">
        <f t="shared" si="13"/>
        <v>0</v>
      </c>
      <c r="AW20" s="16">
        <f t="shared" si="14"/>
        <v>0</v>
      </c>
      <c r="AX20" s="16">
        <f t="shared" si="15"/>
        <v>0</v>
      </c>
      <c r="AY20" s="16">
        <f t="shared" si="16"/>
        <v>0</v>
      </c>
      <c r="AZ20" s="16">
        <f t="shared" si="17"/>
        <v>0</v>
      </c>
      <c r="BA20" s="16">
        <f t="shared" si="18"/>
        <v>0</v>
      </c>
      <c r="BB20" s="16">
        <f t="shared" si="19"/>
        <v>0</v>
      </c>
      <c r="BC20" s="16">
        <f t="shared" si="20"/>
        <v>0</v>
      </c>
      <c r="BD20" s="16">
        <f t="shared" si="21"/>
        <v>0</v>
      </c>
      <c r="BE20" s="16">
        <f t="shared" si="22"/>
        <v>0</v>
      </c>
      <c r="BF20" s="16">
        <f t="shared" si="23"/>
        <v>0</v>
      </c>
      <c r="BG20" s="16">
        <f t="shared" si="24"/>
        <v>0</v>
      </c>
      <c r="BH20" s="16">
        <f t="shared" si="25"/>
        <v>0</v>
      </c>
      <c r="BI20" s="16">
        <f t="shared" si="26"/>
        <v>0</v>
      </c>
      <c r="BJ20" s="16">
        <f t="shared" si="27"/>
        <v>0</v>
      </c>
      <c r="BK20" s="16">
        <f t="shared" si="28"/>
        <v>0</v>
      </c>
      <c r="BL20" s="16">
        <f t="shared" si="29"/>
        <v>0</v>
      </c>
      <c r="BM20" s="16">
        <f t="shared" si="30"/>
        <v>0</v>
      </c>
      <c r="BN20" s="16">
        <f t="shared" si="31"/>
        <v>0</v>
      </c>
      <c r="BO20" s="16">
        <f t="shared" si="32"/>
        <v>0</v>
      </c>
      <c r="BP20" s="16">
        <f t="shared" si="33"/>
        <v>0</v>
      </c>
      <c r="BQ20" s="17">
        <f t="shared" si="33"/>
        <v>0</v>
      </c>
    </row>
    <row r="21" spans="2:69" x14ac:dyDescent="0.25">
      <c r="B21" s="52"/>
      <c r="C21" s="129"/>
      <c r="D21" s="129" t="s">
        <v>41</v>
      </c>
      <c r="E21" s="22"/>
      <c r="F21" s="24"/>
      <c r="G21" s="159"/>
      <c r="H21" s="131"/>
      <c r="I21" s="129"/>
      <c r="J21" s="16">
        <f t="shared" si="34"/>
        <v>0</v>
      </c>
      <c r="K21" s="16">
        <f>J21*(1+$F21)</f>
        <v>0</v>
      </c>
      <c r="L21" s="16">
        <f t="shared" si="1"/>
        <v>0</v>
      </c>
      <c r="M21" s="16">
        <f t="shared" si="1"/>
        <v>0</v>
      </c>
      <c r="N21" s="16">
        <f t="shared" si="1"/>
        <v>0</v>
      </c>
      <c r="O21" s="16">
        <f t="shared" si="1"/>
        <v>0</v>
      </c>
      <c r="P21" s="16">
        <f t="shared" si="1"/>
        <v>0</v>
      </c>
      <c r="Q21" s="16">
        <f t="shared" si="1"/>
        <v>0</v>
      </c>
      <c r="R21" s="16">
        <f t="shared" si="1"/>
        <v>0</v>
      </c>
      <c r="S21" s="16">
        <f t="shared" si="1"/>
        <v>0</v>
      </c>
      <c r="T21" s="16">
        <f t="shared" si="1"/>
        <v>0</v>
      </c>
      <c r="U21" s="16">
        <f t="shared" si="1"/>
        <v>0</v>
      </c>
      <c r="V21" s="16">
        <f t="shared" si="1"/>
        <v>0</v>
      </c>
      <c r="W21" s="16">
        <f t="shared" si="1"/>
        <v>0</v>
      </c>
      <c r="X21" s="16">
        <f t="shared" si="1"/>
        <v>0</v>
      </c>
      <c r="Y21" s="16">
        <f t="shared" si="1"/>
        <v>0</v>
      </c>
      <c r="Z21" s="16">
        <f t="shared" si="1"/>
        <v>0</v>
      </c>
      <c r="AA21" s="16">
        <f t="shared" si="1"/>
        <v>0</v>
      </c>
      <c r="AB21" s="16">
        <f t="shared" si="1"/>
        <v>0</v>
      </c>
      <c r="AC21" s="16">
        <f t="shared" si="1"/>
        <v>0</v>
      </c>
      <c r="AD21" s="16">
        <f t="shared" si="1"/>
        <v>0</v>
      </c>
      <c r="AE21" s="16">
        <f t="shared" si="1"/>
        <v>0</v>
      </c>
      <c r="AF21" s="16">
        <f t="shared" si="1"/>
        <v>0</v>
      </c>
      <c r="AG21" s="16">
        <f t="shared" si="1"/>
        <v>0</v>
      </c>
      <c r="AH21" s="16">
        <f t="shared" si="1"/>
        <v>0</v>
      </c>
      <c r="AI21" s="16">
        <f t="shared" si="1"/>
        <v>0</v>
      </c>
      <c r="AJ21" s="16">
        <f t="shared" si="1"/>
        <v>0</v>
      </c>
      <c r="AK21" s="16">
        <f t="shared" si="2"/>
        <v>0</v>
      </c>
      <c r="AL21" s="16">
        <f t="shared" si="3"/>
        <v>0</v>
      </c>
      <c r="AM21" s="16">
        <f t="shared" si="4"/>
        <v>0</v>
      </c>
      <c r="AN21" s="16">
        <f t="shared" si="5"/>
        <v>0</v>
      </c>
      <c r="AO21" s="16">
        <f t="shared" si="6"/>
        <v>0</v>
      </c>
      <c r="AP21" s="16">
        <f t="shared" si="7"/>
        <v>0</v>
      </c>
      <c r="AQ21" s="16">
        <f t="shared" si="8"/>
        <v>0</v>
      </c>
      <c r="AR21" s="16">
        <f t="shared" si="9"/>
        <v>0</v>
      </c>
      <c r="AS21" s="16">
        <f t="shared" si="10"/>
        <v>0</v>
      </c>
      <c r="AT21" s="16">
        <f t="shared" si="11"/>
        <v>0</v>
      </c>
      <c r="AU21" s="16">
        <f t="shared" si="12"/>
        <v>0</v>
      </c>
      <c r="AV21" s="16">
        <f t="shared" si="13"/>
        <v>0</v>
      </c>
      <c r="AW21" s="16">
        <f t="shared" si="14"/>
        <v>0</v>
      </c>
      <c r="AX21" s="16">
        <f t="shared" si="15"/>
        <v>0</v>
      </c>
      <c r="AY21" s="16">
        <f t="shared" si="16"/>
        <v>0</v>
      </c>
      <c r="AZ21" s="16">
        <f t="shared" si="17"/>
        <v>0</v>
      </c>
      <c r="BA21" s="16">
        <f t="shared" si="18"/>
        <v>0</v>
      </c>
      <c r="BB21" s="16">
        <f t="shared" si="19"/>
        <v>0</v>
      </c>
      <c r="BC21" s="16">
        <f t="shared" si="20"/>
        <v>0</v>
      </c>
      <c r="BD21" s="16">
        <f t="shared" si="21"/>
        <v>0</v>
      </c>
      <c r="BE21" s="16">
        <f t="shared" si="22"/>
        <v>0</v>
      </c>
      <c r="BF21" s="16">
        <f t="shared" si="23"/>
        <v>0</v>
      </c>
      <c r="BG21" s="16">
        <f t="shared" si="24"/>
        <v>0</v>
      </c>
      <c r="BH21" s="16">
        <f t="shared" si="25"/>
        <v>0</v>
      </c>
      <c r="BI21" s="16">
        <f t="shared" si="26"/>
        <v>0</v>
      </c>
      <c r="BJ21" s="16">
        <f t="shared" si="27"/>
        <v>0</v>
      </c>
      <c r="BK21" s="16">
        <f t="shared" si="28"/>
        <v>0</v>
      </c>
      <c r="BL21" s="16">
        <f t="shared" si="29"/>
        <v>0</v>
      </c>
      <c r="BM21" s="16">
        <f t="shared" si="30"/>
        <v>0</v>
      </c>
      <c r="BN21" s="16">
        <f t="shared" si="31"/>
        <v>0</v>
      </c>
      <c r="BO21" s="16">
        <f t="shared" si="32"/>
        <v>0</v>
      </c>
      <c r="BP21" s="16">
        <f t="shared" si="33"/>
        <v>0</v>
      </c>
      <c r="BQ21" s="17">
        <f t="shared" si="33"/>
        <v>0</v>
      </c>
    </row>
    <row r="22" spans="2:69" s="13" customFormat="1" x14ac:dyDescent="0.25">
      <c r="B22" s="12"/>
      <c r="C22" s="132"/>
      <c r="D22" s="132" t="s">
        <v>42</v>
      </c>
      <c r="E22" s="23">
        <f>SUM(E18:E21)</f>
        <v>0</v>
      </c>
      <c r="F22" s="23"/>
      <c r="G22" s="160"/>
      <c r="H22" s="141"/>
      <c r="I22" s="132"/>
      <c r="J22" s="18">
        <f>SUM(J18:J21)</f>
        <v>0</v>
      </c>
      <c r="K22" s="18">
        <f t="shared" ref="K22:AJ22" si="35">SUM(K18:K21)</f>
        <v>0</v>
      </c>
      <c r="L22" s="18">
        <f t="shared" si="35"/>
        <v>0</v>
      </c>
      <c r="M22" s="18">
        <f t="shared" si="35"/>
        <v>0</v>
      </c>
      <c r="N22" s="18">
        <f t="shared" si="35"/>
        <v>0</v>
      </c>
      <c r="O22" s="18">
        <f t="shared" si="35"/>
        <v>0</v>
      </c>
      <c r="P22" s="18">
        <f t="shared" si="35"/>
        <v>0</v>
      </c>
      <c r="Q22" s="18">
        <f t="shared" si="35"/>
        <v>0</v>
      </c>
      <c r="R22" s="18">
        <f t="shared" si="35"/>
        <v>0</v>
      </c>
      <c r="S22" s="18">
        <f t="shared" si="35"/>
        <v>0</v>
      </c>
      <c r="T22" s="18">
        <f t="shared" si="35"/>
        <v>0</v>
      </c>
      <c r="U22" s="18">
        <f t="shared" si="35"/>
        <v>0</v>
      </c>
      <c r="V22" s="18">
        <f t="shared" si="35"/>
        <v>0</v>
      </c>
      <c r="W22" s="18">
        <f t="shared" si="35"/>
        <v>0</v>
      </c>
      <c r="X22" s="18">
        <f t="shared" si="35"/>
        <v>0</v>
      </c>
      <c r="Y22" s="18">
        <f t="shared" si="35"/>
        <v>0</v>
      </c>
      <c r="Z22" s="18">
        <f t="shared" si="35"/>
        <v>0</v>
      </c>
      <c r="AA22" s="18">
        <f t="shared" si="35"/>
        <v>0</v>
      </c>
      <c r="AB22" s="18">
        <f t="shared" si="35"/>
        <v>0</v>
      </c>
      <c r="AC22" s="18">
        <f t="shared" si="35"/>
        <v>0</v>
      </c>
      <c r="AD22" s="18">
        <f t="shared" si="35"/>
        <v>0</v>
      </c>
      <c r="AE22" s="18">
        <f t="shared" si="35"/>
        <v>0</v>
      </c>
      <c r="AF22" s="18">
        <f t="shared" si="35"/>
        <v>0</v>
      </c>
      <c r="AG22" s="18">
        <f t="shared" si="35"/>
        <v>0</v>
      </c>
      <c r="AH22" s="18">
        <f t="shared" si="35"/>
        <v>0</v>
      </c>
      <c r="AI22" s="18">
        <f t="shared" si="35"/>
        <v>0</v>
      </c>
      <c r="AJ22" s="18">
        <f t="shared" si="35"/>
        <v>0</v>
      </c>
      <c r="AK22" s="18">
        <f t="shared" ref="AK22:BF22" si="36">SUM(AK18:AK21)</f>
        <v>0</v>
      </c>
      <c r="AL22" s="18">
        <f t="shared" si="36"/>
        <v>0</v>
      </c>
      <c r="AM22" s="18">
        <f t="shared" si="36"/>
        <v>0</v>
      </c>
      <c r="AN22" s="18">
        <f t="shared" si="36"/>
        <v>0</v>
      </c>
      <c r="AO22" s="18">
        <f t="shared" si="36"/>
        <v>0</v>
      </c>
      <c r="AP22" s="18">
        <f t="shared" si="36"/>
        <v>0</v>
      </c>
      <c r="AQ22" s="18">
        <f t="shared" si="36"/>
        <v>0</v>
      </c>
      <c r="AR22" s="18">
        <f t="shared" si="36"/>
        <v>0</v>
      </c>
      <c r="AS22" s="18">
        <f t="shared" si="36"/>
        <v>0</v>
      </c>
      <c r="AT22" s="18">
        <f t="shared" si="36"/>
        <v>0</v>
      </c>
      <c r="AU22" s="18">
        <f t="shared" si="36"/>
        <v>0</v>
      </c>
      <c r="AV22" s="18">
        <f t="shared" si="36"/>
        <v>0</v>
      </c>
      <c r="AW22" s="18">
        <f t="shared" si="36"/>
        <v>0</v>
      </c>
      <c r="AX22" s="18">
        <f t="shared" si="36"/>
        <v>0</v>
      </c>
      <c r="AY22" s="18">
        <f t="shared" si="36"/>
        <v>0</v>
      </c>
      <c r="AZ22" s="18">
        <f t="shared" si="36"/>
        <v>0</v>
      </c>
      <c r="BA22" s="18">
        <f t="shared" si="36"/>
        <v>0</v>
      </c>
      <c r="BB22" s="18">
        <f t="shared" si="36"/>
        <v>0</v>
      </c>
      <c r="BC22" s="18">
        <f t="shared" si="36"/>
        <v>0</v>
      </c>
      <c r="BD22" s="18">
        <f t="shared" si="36"/>
        <v>0</v>
      </c>
      <c r="BE22" s="18">
        <f t="shared" si="36"/>
        <v>0</v>
      </c>
      <c r="BF22" s="18">
        <f t="shared" si="36"/>
        <v>0</v>
      </c>
      <c r="BG22" s="18">
        <f t="shared" ref="BG22:BN22" si="37">SUM(BG18:BG21)</f>
        <v>0</v>
      </c>
      <c r="BH22" s="18">
        <f t="shared" si="37"/>
        <v>0</v>
      </c>
      <c r="BI22" s="18">
        <f t="shared" si="37"/>
        <v>0</v>
      </c>
      <c r="BJ22" s="18">
        <f t="shared" si="37"/>
        <v>0</v>
      </c>
      <c r="BK22" s="18">
        <f t="shared" si="37"/>
        <v>0</v>
      </c>
      <c r="BL22" s="18">
        <f t="shared" si="37"/>
        <v>0</v>
      </c>
      <c r="BM22" s="18">
        <f t="shared" si="37"/>
        <v>0</v>
      </c>
      <c r="BN22" s="18">
        <f t="shared" si="37"/>
        <v>0</v>
      </c>
      <c r="BO22" s="18">
        <f t="shared" ref="BO22:BQ22" si="38">SUM(BO18:BO21)</f>
        <v>0</v>
      </c>
      <c r="BP22" s="18">
        <f t="shared" si="38"/>
        <v>0</v>
      </c>
      <c r="BQ22" s="19">
        <f t="shared" si="38"/>
        <v>0</v>
      </c>
    </row>
    <row r="23" spans="2:69" s="4" customFormat="1" ht="5.45" customHeight="1" x14ac:dyDescent="0.15">
      <c r="B23" s="58"/>
      <c r="C23" s="135"/>
      <c r="D23" s="135"/>
      <c r="E23" s="20"/>
      <c r="F23" s="20"/>
      <c r="G23" s="145"/>
      <c r="H23" s="136"/>
      <c r="I23" s="135"/>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1"/>
    </row>
    <row r="24" spans="2:69" x14ac:dyDescent="0.25">
      <c r="B24" s="52"/>
      <c r="C24" s="129"/>
      <c r="D24" s="129" t="s">
        <v>43</v>
      </c>
      <c r="E24" s="22"/>
      <c r="F24" s="24"/>
      <c r="G24" s="159"/>
      <c r="H24" s="131"/>
      <c r="I24" s="129"/>
      <c r="J24" s="16">
        <f t="shared" ref="J24:J27" si="39">E24</f>
        <v>0</v>
      </c>
      <c r="K24" s="16">
        <f>J24*(1+$F24)</f>
        <v>0</v>
      </c>
      <c r="L24" s="16">
        <f t="shared" ref="L24:AJ27" si="40">K24*(1+$F24)</f>
        <v>0</v>
      </c>
      <c r="M24" s="16">
        <f t="shared" si="40"/>
        <v>0</v>
      </c>
      <c r="N24" s="16">
        <f t="shared" si="40"/>
        <v>0</v>
      </c>
      <c r="O24" s="16">
        <f t="shared" si="40"/>
        <v>0</v>
      </c>
      <c r="P24" s="16">
        <f t="shared" si="40"/>
        <v>0</v>
      </c>
      <c r="Q24" s="16">
        <f t="shared" si="40"/>
        <v>0</v>
      </c>
      <c r="R24" s="16">
        <f t="shared" si="40"/>
        <v>0</v>
      </c>
      <c r="S24" s="16">
        <f t="shared" si="40"/>
        <v>0</v>
      </c>
      <c r="T24" s="16">
        <f t="shared" si="40"/>
        <v>0</v>
      </c>
      <c r="U24" s="16">
        <f t="shared" si="40"/>
        <v>0</v>
      </c>
      <c r="V24" s="16">
        <f t="shared" si="40"/>
        <v>0</v>
      </c>
      <c r="W24" s="16">
        <f t="shared" si="40"/>
        <v>0</v>
      </c>
      <c r="X24" s="16">
        <f t="shared" si="40"/>
        <v>0</v>
      </c>
      <c r="Y24" s="16">
        <f t="shared" si="40"/>
        <v>0</v>
      </c>
      <c r="Z24" s="16">
        <f t="shared" si="40"/>
        <v>0</v>
      </c>
      <c r="AA24" s="16">
        <f t="shared" si="40"/>
        <v>0</v>
      </c>
      <c r="AB24" s="16">
        <f t="shared" si="40"/>
        <v>0</v>
      </c>
      <c r="AC24" s="16">
        <f t="shared" si="40"/>
        <v>0</v>
      </c>
      <c r="AD24" s="16">
        <f t="shared" si="40"/>
        <v>0</v>
      </c>
      <c r="AE24" s="16">
        <f t="shared" si="40"/>
        <v>0</v>
      </c>
      <c r="AF24" s="16">
        <f t="shared" si="40"/>
        <v>0</v>
      </c>
      <c r="AG24" s="16">
        <f t="shared" si="40"/>
        <v>0</v>
      </c>
      <c r="AH24" s="16">
        <f t="shared" si="40"/>
        <v>0</v>
      </c>
      <c r="AI24" s="16">
        <f t="shared" si="40"/>
        <v>0</v>
      </c>
      <c r="AJ24" s="16">
        <f t="shared" si="40"/>
        <v>0</v>
      </c>
      <c r="AK24" s="16">
        <f t="shared" ref="AK24:AK27" si="41">AJ24*(1+$F24)</f>
        <v>0</v>
      </c>
      <c r="AL24" s="16">
        <f t="shared" ref="AL24:AL27" si="42">AK24*(1+$F24)</f>
        <v>0</v>
      </c>
      <c r="AM24" s="16">
        <f t="shared" ref="AM24:AM27" si="43">AL24*(1+$F24)</f>
        <v>0</v>
      </c>
      <c r="AN24" s="16">
        <f t="shared" ref="AN24:AN27" si="44">AM24*(1+$F24)</f>
        <v>0</v>
      </c>
      <c r="AO24" s="16">
        <f t="shared" ref="AO24:AO27" si="45">AN24*(1+$F24)</f>
        <v>0</v>
      </c>
      <c r="AP24" s="16">
        <f t="shared" ref="AP24:AP27" si="46">AO24*(1+$F24)</f>
        <v>0</v>
      </c>
      <c r="AQ24" s="16">
        <f t="shared" ref="AQ24:AQ27" si="47">AP24*(1+$F24)</f>
        <v>0</v>
      </c>
      <c r="AR24" s="16">
        <f t="shared" ref="AR24:AR27" si="48">AQ24*(1+$F24)</f>
        <v>0</v>
      </c>
      <c r="AS24" s="16">
        <f t="shared" ref="AS24:AS27" si="49">AR24*(1+$F24)</f>
        <v>0</v>
      </c>
      <c r="AT24" s="16">
        <f t="shared" ref="AT24:AT27" si="50">AS24*(1+$F24)</f>
        <v>0</v>
      </c>
      <c r="AU24" s="16">
        <f t="shared" ref="AU24:AU27" si="51">AT24*(1+$F24)</f>
        <v>0</v>
      </c>
      <c r="AV24" s="16">
        <f t="shared" ref="AV24:AV27" si="52">AU24*(1+$F24)</f>
        <v>0</v>
      </c>
      <c r="AW24" s="16">
        <f t="shared" ref="AW24:AW27" si="53">AV24*(1+$F24)</f>
        <v>0</v>
      </c>
      <c r="AX24" s="16">
        <f t="shared" ref="AX24:AX27" si="54">AW24*(1+$F24)</f>
        <v>0</v>
      </c>
      <c r="AY24" s="16">
        <f t="shared" ref="AY24:AY27" si="55">AX24*(1+$F24)</f>
        <v>0</v>
      </c>
      <c r="AZ24" s="16">
        <f t="shared" ref="AZ24:AZ27" si="56">AY24*(1+$F24)</f>
        <v>0</v>
      </c>
      <c r="BA24" s="16">
        <f t="shared" ref="BA24:BA27" si="57">AZ24*(1+$F24)</f>
        <v>0</v>
      </c>
      <c r="BB24" s="16">
        <f t="shared" ref="BB24:BB27" si="58">BA24*(1+$F24)</f>
        <v>0</v>
      </c>
      <c r="BC24" s="16">
        <f t="shared" ref="BC24:BC27" si="59">BB24*(1+$F24)</f>
        <v>0</v>
      </c>
      <c r="BD24" s="16">
        <f t="shared" ref="BD24:BD27" si="60">BC24*(1+$F24)</f>
        <v>0</v>
      </c>
      <c r="BE24" s="16">
        <f t="shared" ref="BE24:BE27" si="61">BD24*(1+$F24)</f>
        <v>0</v>
      </c>
      <c r="BF24" s="16">
        <f t="shared" ref="BF24:BF27" si="62">BE24*(1+$F24)</f>
        <v>0</v>
      </c>
      <c r="BG24" s="16">
        <f t="shared" ref="BG24:BG27" si="63">BF24*(1+$F24)</f>
        <v>0</v>
      </c>
      <c r="BH24" s="16">
        <f t="shared" ref="BH24:BH27" si="64">BG24*(1+$F24)</f>
        <v>0</v>
      </c>
      <c r="BI24" s="16">
        <f t="shared" ref="BI24:BI27" si="65">BH24*(1+$F24)</f>
        <v>0</v>
      </c>
      <c r="BJ24" s="16">
        <f t="shared" ref="BJ24:BJ27" si="66">BI24*(1+$F24)</f>
        <v>0</v>
      </c>
      <c r="BK24" s="16">
        <f t="shared" ref="BK24:BK27" si="67">BJ24*(1+$F24)</f>
        <v>0</v>
      </c>
      <c r="BL24" s="16">
        <f t="shared" ref="BL24:BL27" si="68">BK24*(1+$F24)</f>
        <v>0</v>
      </c>
      <c r="BM24" s="16">
        <f t="shared" ref="BM24:BM27" si="69">BL24*(1+$F24)</f>
        <v>0</v>
      </c>
      <c r="BN24" s="16">
        <f t="shared" ref="BN24:BN27" si="70">BM24*(1+$F24)</f>
        <v>0</v>
      </c>
      <c r="BO24" s="16">
        <f t="shared" ref="BO24:BO27" si="71">BN24*(1+$F24)</f>
        <v>0</v>
      </c>
      <c r="BP24" s="16">
        <f t="shared" ref="BP24:BQ27" si="72">BO24*(1+$F24)</f>
        <v>0</v>
      </c>
      <c r="BQ24" s="17">
        <f t="shared" si="72"/>
        <v>0</v>
      </c>
    </row>
    <row r="25" spans="2:69" x14ac:dyDescent="0.25">
      <c r="B25" s="52"/>
      <c r="C25" s="129"/>
      <c r="D25" s="129" t="s">
        <v>44</v>
      </c>
      <c r="E25" s="22"/>
      <c r="F25" s="24"/>
      <c r="G25" s="159"/>
      <c r="H25" s="131"/>
      <c r="I25" s="129"/>
      <c r="J25" s="16">
        <f t="shared" si="39"/>
        <v>0</v>
      </c>
      <c r="K25" s="16">
        <f>J25*(1+$F25)</f>
        <v>0</v>
      </c>
      <c r="L25" s="16">
        <f t="shared" si="40"/>
        <v>0</v>
      </c>
      <c r="M25" s="16">
        <f t="shared" si="40"/>
        <v>0</v>
      </c>
      <c r="N25" s="16">
        <f t="shared" si="40"/>
        <v>0</v>
      </c>
      <c r="O25" s="16">
        <f t="shared" si="40"/>
        <v>0</v>
      </c>
      <c r="P25" s="16">
        <f t="shared" si="40"/>
        <v>0</v>
      </c>
      <c r="Q25" s="16">
        <f t="shared" si="40"/>
        <v>0</v>
      </c>
      <c r="R25" s="16">
        <f t="shared" si="40"/>
        <v>0</v>
      </c>
      <c r="S25" s="16">
        <f t="shared" si="40"/>
        <v>0</v>
      </c>
      <c r="T25" s="16">
        <f t="shared" si="40"/>
        <v>0</v>
      </c>
      <c r="U25" s="16">
        <f t="shared" si="40"/>
        <v>0</v>
      </c>
      <c r="V25" s="16">
        <f t="shared" si="40"/>
        <v>0</v>
      </c>
      <c r="W25" s="16">
        <f t="shared" si="40"/>
        <v>0</v>
      </c>
      <c r="X25" s="16">
        <f t="shared" si="40"/>
        <v>0</v>
      </c>
      <c r="Y25" s="16">
        <f t="shared" si="40"/>
        <v>0</v>
      </c>
      <c r="Z25" s="16">
        <f t="shared" si="40"/>
        <v>0</v>
      </c>
      <c r="AA25" s="16">
        <f t="shared" si="40"/>
        <v>0</v>
      </c>
      <c r="AB25" s="16">
        <f t="shared" si="40"/>
        <v>0</v>
      </c>
      <c r="AC25" s="16">
        <f t="shared" si="40"/>
        <v>0</v>
      </c>
      <c r="AD25" s="16">
        <f t="shared" si="40"/>
        <v>0</v>
      </c>
      <c r="AE25" s="16">
        <f t="shared" si="40"/>
        <v>0</v>
      </c>
      <c r="AF25" s="16">
        <f t="shared" si="40"/>
        <v>0</v>
      </c>
      <c r="AG25" s="16">
        <f t="shared" si="40"/>
        <v>0</v>
      </c>
      <c r="AH25" s="16">
        <f t="shared" si="40"/>
        <v>0</v>
      </c>
      <c r="AI25" s="16">
        <f t="shared" si="40"/>
        <v>0</v>
      </c>
      <c r="AJ25" s="16">
        <f t="shared" si="40"/>
        <v>0</v>
      </c>
      <c r="AK25" s="16">
        <f t="shared" si="41"/>
        <v>0</v>
      </c>
      <c r="AL25" s="16">
        <f t="shared" si="42"/>
        <v>0</v>
      </c>
      <c r="AM25" s="16">
        <f t="shared" si="43"/>
        <v>0</v>
      </c>
      <c r="AN25" s="16">
        <f t="shared" si="44"/>
        <v>0</v>
      </c>
      <c r="AO25" s="16">
        <f t="shared" si="45"/>
        <v>0</v>
      </c>
      <c r="AP25" s="16">
        <f t="shared" si="46"/>
        <v>0</v>
      </c>
      <c r="AQ25" s="16">
        <f t="shared" si="47"/>
        <v>0</v>
      </c>
      <c r="AR25" s="16">
        <f t="shared" si="48"/>
        <v>0</v>
      </c>
      <c r="AS25" s="16">
        <f t="shared" si="49"/>
        <v>0</v>
      </c>
      <c r="AT25" s="16">
        <f t="shared" si="50"/>
        <v>0</v>
      </c>
      <c r="AU25" s="16">
        <f t="shared" si="51"/>
        <v>0</v>
      </c>
      <c r="AV25" s="16">
        <f t="shared" si="52"/>
        <v>0</v>
      </c>
      <c r="AW25" s="16">
        <f t="shared" si="53"/>
        <v>0</v>
      </c>
      <c r="AX25" s="16">
        <f t="shared" si="54"/>
        <v>0</v>
      </c>
      <c r="AY25" s="16">
        <f t="shared" si="55"/>
        <v>0</v>
      </c>
      <c r="AZ25" s="16">
        <f t="shared" si="56"/>
        <v>0</v>
      </c>
      <c r="BA25" s="16">
        <f t="shared" si="57"/>
        <v>0</v>
      </c>
      <c r="BB25" s="16">
        <f t="shared" si="58"/>
        <v>0</v>
      </c>
      <c r="BC25" s="16">
        <f t="shared" si="59"/>
        <v>0</v>
      </c>
      <c r="BD25" s="16">
        <f t="shared" si="60"/>
        <v>0</v>
      </c>
      <c r="BE25" s="16">
        <f t="shared" si="61"/>
        <v>0</v>
      </c>
      <c r="BF25" s="16">
        <f t="shared" si="62"/>
        <v>0</v>
      </c>
      <c r="BG25" s="16">
        <f t="shared" si="63"/>
        <v>0</v>
      </c>
      <c r="BH25" s="16">
        <f t="shared" si="64"/>
        <v>0</v>
      </c>
      <c r="BI25" s="16">
        <f t="shared" si="65"/>
        <v>0</v>
      </c>
      <c r="BJ25" s="16">
        <f t="shared" si="66"/>
        <v>0</v>
      </c>
      <c r="BK25" s="16">
        <f t="shared" si="67"/>
        <v>0</v>
      </c>
      <c r="BL25" s="16">
        <f t="shared" si="68"/>
        <v>0</v>
      </c>
      <c r="BM25" s="16">
        <f t="shared" si="69"/>
        <v>0</v>
      </c>
      <c r="BN25" s="16">
        <f t="shared" si="70"/>
        <v>0</v>
      </c>
      <c r="BO25" s="16">
        <f t="shared" si="71"/>
        <v>0</v>
      </c>
      <c r="BP25" s="16">
        <f t="shared" si="72"/>
        <v>0</v>
      </c>
      <c r="BQ25" s="17">
        <f t="shared" si="72"/>
        <v>0</v>
      </c>
    </row>
    <row r="26" spans="2:69" x14ac:dyDescent="0.25">
      <c r="B26" s="52"/>
      <c r="C26" s="129"/>
      <c r="D26" s="129" t="s">
        <v>45</v>
      </c>
      <c r="E26" s="22"/>
      <c r="F26" s="24"/>
      <c r="G26" s="159"/>
      <c r="H26" s="131"/>
      <c r="I26" s="129"/>
      <c r="J26" s="16">
        <f t="shared" si="39"/>
        <v>0</v>
      </c>
      <c r="K26" s="16">
        <f>J26*(1+$F26)</f>
        <v>0</v>
      </c>
      <c r="L26" s="16">
        <f t="shared" si="40"/>
        <v>0</v>
      </c>
      <c r="M26" s="16">
        <f t="shared" si="40"/>
        <v>0</v>
      </c>
      <c r="N26" s="16">
        <f t="shared" si="40"/>
        <v>0</v>
      </c>
      <c r="O26" s="16">
        <f t="shared" si="40"/>
        <v>0</v>
      </c>
      <c r="P26" s="16">
        <f t="shared" si="40"/>
        <v>0</v>
      </c>
      <c r="Q26" s="16">
        <f t="shared" si="40"/>
        <v>0</v>
      </c>
      <c r="R26" s="16">
        <f t="shared" si="40"/>
        <v>0</v>
      </c>
      <c r="S26" s="16">
        <f t="shared" si="40"/>
        <v>0</v>
      </c>
      <c r="T26" s="16">
        <f t="shared" si="40"/>
        <v>0</v>
      </c>
      <c r="U26" s="16">
        <f t="shared" si="40"/>
        <v>0</v>
      </c>
      <c r="V26" s="16">
        <f t="shared" si="40"/>
        <v>0</v>
      </c>
      <c r="W26" s="16">
        <f t="shared" si="40"/>
        <v>0</v>
      </c>
      <c r="X26" s="16">
        <f t="shared" si="40"/>
        <v>0</v>
      </c>
      <c r="Y26" s="16">
        <f t="shared" si="40"/>
        <v>0</v>
      </c>
      <c r="Z26" s="16">
        <f t="shared" si="40"/>
        <v>0</v>
      </c>
      <c r="AA26" s="16">
        <f t="shared" si="40"/>
        <v>0</v>
      </c>
      <c r="AB26" s="16">
        <f t="shared" si="40"/>
        <v>0</v>
      </c>
      <c r="AC26" s="16">
        <f t="shared" si="40"/>
        <v>0</v>
      </c>
      <c r="AD26" s="16">
        <f t="shared" si="40"/>
        <v>0</v>
      </c>
      <c r="AE26" s="16">
        <f t="shared" si="40"/>
        <v>0</v>
      </c>
      <c r="AF26" s="16">
        <f t="shared" si="40"/>
        <v>0</v>
      </c>
      <c r="AG26" s="16">
        <f t="shared" si="40"/>
        <v>0</v>
      </c>
      <c r="AH26" s="16">
        <f t="shared" si="40"/>
        <v>0</v>
      </c>
      <c r="AI26" s="16">
        <f t="shared" si="40"/>
        <v>0</v>
      </c>
      <c r="AJ26" s="16">
        <f t="shared" si="40"/>
        <v>0</v>
      </c>
      <c r="AK26" s="16">
        <f t="shared" si="41"/>
        <v>0</v>
      </c>
      <c r="AL26" s="16">
        <f t="shared" si="42"/>
        <v>0</v>
      </c>
      <c r="AM26" s="16">
        <f t="shared" si="43"/>
        <v>0</v>
      </c>
      <c r="AN26" s="16">
        <f t="shared" si="44"/>
        <v>0</v>
      </c>
      <c r="AO26" s="16">
        <f t="shared" si="45"/>
        <v>0</v>
      </c>
      <c r="AP26" s="16">
        <f t="shared" si="46"/>
        <v>0</v>
      </c>
      <c r="AQ26" s="16">
        <f t="shared" si="47"/>
        <v>0</v>
      </c>
      <c r="AR26" s="16">
        <f t="shared" si="48"/>
        <v>0</v>
      </c>
      <c r="AS26" s="16">
        <f t="shared" si="49"/>
        <v>0</v>
      </c>
      <c r="AT26" s="16">
        <f t="shared" si="50"/>
        <v>0</v>
      </c>
      <c r="AU26" s="16">
        <f t="shared" si="51"/>
        <v>0</v>
      </c>
      <c r="AV26" s="16">
        <f t="shared" si="52"/>
        <v>0</v>
      </c>
      <c r="AW26" s="16">
        <f t="shared" si="53"/>
        <v>0</v>
      </c>
      <c r="AX26" s="16">
        <f t="shared" si="54"/>
        <v>0</v>
      </c>
      <c r="AY26" s="16">
        <f t="shared" si="55"/>
        <v>0</v>
      </c>
      <c r="AZ26" s="16">
        <f t="shared" si="56"/>
        <v>0</v>
      </c>
      <c r="BA26" s="16">
        <f t="shared" si="57"/>
        <v>0</v>
      </c>
      <c r="BB26" s="16">
        <f t="shared" si="58"/>
        <v>0</v>
      </c>
      <c r="BC26" s="16">
        <f t="shared" si="59"/>
        <v>0</v>
      </c>
      <c r="BD26" s="16">
        <f t="shared" si="60"/>
        <v>0</v>
      </c>
      <c r="BE26" s="16">
        <f t="shared" si="61"/>
        <v>0</v>
      </c>
      <c r="BF26" s="16">
        <f t="shared" si="62"/>
        <v>0</v>
      </c>
      <c r="BG26" s="16">
        <f t="shared" si="63"/>
        <v>0</v>
      </c>
      <c r="BH26" s="16">
        <f t="shared" si="64"/>
        <v>0</v>
      </c>
      <c r="BI26" s="16">
        <f t="shared" si="65"/>
        <v>0</v>
      </c>
      <c r="BJ26" s="16">
        <f t="shared" si="66"/>
        <v>0</v>
      </c>
      <c r="BK26" s="16">
        <f t="shared" si="67"/>
        <v>0</v>
      </c>
      <c r="BL26" s="16">
        <f t="shared" si="68"/>
        <v>0</v>
      </c>
      <c r="BM26" s="16">
        <f t="shared" si="69"/>
        <v>0</v>
      </c>
      <c r="BN26" s="16">
        <f t="shared" si="70"/>
        <v>0</v>
      </c>
      <c r="BO26" s="16">
        <f t="shared" si="71"/>
        <v>0</v>
      </c>
      <c r="BP26" s="16">
        <f t="shared" si="72"/>
        <v>0</v>
      </c>
      <c r="BQ26" s="17">
        <f t="shared" si="72"/>
        <v>0</v>
      </c>
    </row>
    <row r="27" spans="2:69" x14ac:dyDescent="0.25">
      <c r="B27" s="52"/>
      <c r="C27" s="129"/>
      <c r="D27" s="129" t="s">
        <v>46</v>
      </c>
      <c r="E27" s="22"/>
      <c r="F27" s="24"/>
      <c r="G27" s="159"/>
      <c r="H27" s="131"/>
      <c r="I27" s="129"/>
      <c r="J27" s="16">
        <f t="shared" si="39"/>
        <v>0</v>
      </c>
      <c r="K27" s="16">
        <f>J27*(1+$F27)</f>
        <v>0</v>
      </c>
      <c r="L27" s="16">
        <f t="shared" si="40"/>
        <v>0</v>
      </c>
      <c r="M27" s="16">
        <f t="shared" si="40"/>
        <v>0</v>
      </c>
      <c r="N27" s="16">
        <f t="shared" si="40"/>
        <v>0</v>
      </c>
      <c r="O27" s="16">
        <f t="shared" si="40"/>
        <v>0</v>
      </c>
      <c r="P27" s="16">
        <f t="shared" si="40"/>
        <v>0</v>
      </c>
      <c r="Q27" s="16">
        <f t="shared" si="40"/>
        <v>0</v>
      </c>
      <c r="R27" s="16">
        <f t="shared" si="40"/>
        <v>0</v>
      </c>
      <c r="S27" s="16">
        <f t="shared" si="40"/>
        <v>0</v>
      </c>
      <c r="T27" s="16">
        <f t="shared" si="40"/>
        <v>0</v>
      </c>
      <c r="U27" s="16">
        <f t="shared" si="40"/>
        <v>0</v>
      </c>
      <c r="V27" s="16">
        <f t="shared" si="40"/>
        <v>0</v>
      </c>
      <c r="W27" s="16">
        <f t="shared" si="40"/>
        <v>0</v>
      </c>
      <c r="X27" s="16">
        <f t="shared" si="40"/>
        <v>0</v>
      </c>
      <c r="Y27" s="16">
        <f t="shared" si="40"/>
        <v>0</v>
      </c>
      <c r="Z27" s="16">
        <f t="shared" si="40"/>
        <v>0</v>
      </c>
      <c r="AA27" s="16">
        <f t="shared" si="40"/>
        <v>0</v>
      </c>
      <c r="AB27" s="16">
        <f t="shared" si="40"/>
        <v>0</v>
      </c>
      <c r="AC27" s="16">
        <f t="shared" si="40"/>
        <v>0</v>
      </c>
      <c r="AD27" s="16">
        <f t="shared" si="40"/>
        <v>0</v>
      </c>
      <c r="AE27" s="16">
        <f t="shared" si="40"/>
        <v>0</v>
      </c>
      <c r="AF27" s="16">
        <f t="shared" si="40"/>
        <v>0</v>
      </c>
      <c r="AG27" s="16">
        <f t="shared" si="40"/>
        <v>0</v>
      </c>
      <c r="AH27" s="16">
        <f t="shared" si="40"/>
        <v>0</v>
      </c>
      <c r="AI27" s="16">
        <f t="shared" si="40"/>
        <v>0</v>
      </c>
      <c r="AJ27" s="16">
        <f t="shared" si="40"/>
        <v>0</v>
      </c>
      <c r="AK27" s="16">
        <f t="shared" si="41"/>
        <v>0</v>
      </c>
      <c r="AL27" s="16">
        <f t="shared" si="42"/>
        <v>0</v>
      </c>
      <c r="AM27" s="16">
        <f t="shared" si="43"/>
        <v>0</v>
      </c>
      <c r="AN27" s="16">
        <f t="shared" si="44"/>
        <v>0</v>
      </c>
      <c r="AO27" s="16">
        <f t="shared" si="45"/>
        <v>0</v>
      </c>
      <c r="AP27" s="16">
        <f t="shared" si="46"/>
        <v>0</v>
      </c>
      <c r="AQ27" s="16">
        <f t="shared" si="47"/>
        <v>0</v>
      </c>
      <c r="AR27" s="16">
        <f t="shared" si="48"/>
        <v>0</v>
      </c>
      <c r="AS27" s="16">
        <f t="shared" si="49"/>
        <v>0</v>
      </c>
      <c r="AT27" s="16">
        <f t="shared" si="50"/>
        <v>0</v>
      </c>
      <c r="AU27" s="16">
        <f t="shared" si="51"/>
        <v>0</v>
      </c>
      <c r="AV27" s="16">
        <f t="shared" si="52"/>
        <v>0</v>
      </c>
      <c r="AW27" s="16">
        <f t="shared" si="53"/>
        <v>0</v>
      </c>
      <c r="AX27" s="16">
        <f t="shared" si="54"/>
        <v>0</v>
      </c>
      <c r="AY27" s="16">
        <f t="shared" si="55"/>
        <v>0</v>
      </c>
      <c r="AZ27" s="16">
        <f t="shared" si="56"/>
        <v>0</v>
      </c>
      <c r="BA27" s="16">
        <f t="shared" si="57"/>
        <v>0</v>
      </c>
      <c r="BB27" s="16">
        <f t="shared" si="58"/>
        <v>0</v>
      </c>
      <c r="BC27" s="16">
        <f t="shared" si="59"/>
        <v>0</v>
      </c>
      <c r="BD27" s="16">
        <f t="shared" si="60"/>
        <v>0</v>
      </c>
      <c r="BE27" s="16">
        <f t="shared" si="61"/>
        <v>0</v>
      </c>
      <c r="BF27" s="16">
        <f t="shared" si="62"/>
        <v>0</v>
      </c>
      <c r="BG27" s="16">
        <f t="shared" si="63"/>
        <v>0</v>
      </c>
      <c r="BH27" s="16">
        <f t="shared" si="64"/>
        <v>0</v>
      </c>
      <c r="BI27" s="16">
        <f t="shared" si="65"/>
        <v>0</v>
      </c>
      <c r="BJ27" s="16">
        <f t="shared" si="66"/>
        <v>0</v>
      </c>
      <c r="BK27" s="16">
        <f t="shared" si="67"/>
        <v>0</v>
      </c>
      <c r="BL27" s="16">
        <f t="shared" si="68"/>
        <v>0</v>
      </c>
      <c r="BM27" s="16">
        <f t="shared" si="69"/>
        <v>0</v>
      </c>
      <c r="BN27" s="16">
        <f t="shared" si="70"/>
        <v>0</v>
      </c>
      <c r="BO27" s="16">
        <f t="shared" si="71"/>
        <v>0</v>
      </c>
      <c r="BP27" s="16">
        <f t="shared" si="72"/>
        <v>0</v>
      </c>
      <c r="BQ27" s="17">
        <f t="shared" si="72"/>
        <v>0</v>
      </c>
    </row>
    <row r="28" spans="2:69" s="13" customFormat="1" x14ac:dyDescent="0.25">
      <c r="B28" s="12"/>
      <c r="C28" s="132"/>
      <c r="D28" s="132" t="s">
        <v>47</v>
      </c>
      <c r="E28" s="23">
        <f>SUM(E24:E27)</f>
        <v>0</v>
      </c>
      <c r="F28" s="23"/>
      <c r="G28" s="160"/>
      <c r="H28" s="141"/>
      <c r="I28" s="132"/>
      <c r="J28" s="18">
        <f>SUM(J24:J27)</f>
        <v>0</v>
      </c>
      <c r="K28" s="18">
        <f t="shared" ref="K28:AJ28" si="73">SUM(K24:K27)</f>
        <v>0</v>
      </c>
      <c r="L28" s="18">
        <f t="shared" si="73"/>
        <v>0</v>
      </c>
      <c r="M28" s="18">
        <f t="shared" si="73"/>
        <v>0</v>
      </c>
      <c r="N28" s="18">
        <f t="shared" si="73"/>
        <v>0</v>
      </c>
      <c r="O28" s="18">
        <f t="shared" si="73"/>
        <v>0</v>
      </c>
      <c r="P28" s="18">
        <f t="shared" si="73"/>
        <v>0</v>
      </c>
      <c r="Q28" s="18">
        <f t="shared" si="73"/>
        <v>0</v>
      </c>
      <c r="R28" s="18">
        <f t="shared" si="73"/>
        <v>0</v>
      </c>
      <c r="S28" s="18">
        <f t="shared" si="73"/>
        <v>0</v>
      </c>
      <c r="T28" s="18">
        <f t="shared" si="73"/>
        <v>0</v>
      </c>
      <c r="U28" s="18">
        <f t="shared" si="73"/>
        <v>0</v>
      </c>
      <c r="V28" s="18">
        <f t="shared" si="73"/>
        <v>0</v>
      </c>
      <c r="W28" s="18">
        <f t="shared" si="73"/>
        <v>0</v>
      </c>
      <c r="X28" s="18">
        <f t="shared" si="73"/>
        <v>0</v>
      </c>
      <c r="Y28" s="18">
        <f t="shared" si="73"/>
        <v>0</v>
      </c>
      <c r="Z28" s="18">
        <f t="shared" si="73"/>
        <v>0</v>
      </c>
      <c r="AA28" s="18">
        <f t="shared" si="73"/>
        <v>0</v>
      </c>
      <c r="AB28" s="18">
        <f t="shared" si="73"/>
        <v>0</v>
      </c>
      <c r="AC28" s="18">
        <f t="shared" si="73"/>
        <v>0</v>
      </c>
      <c r="AD28" s="18">
        <f t="shared" si="73"/>
        <v>0</v>
      </c>
      <c r="AE28" s="18">
        <f t="shared" si="73"/>
        <v>0</v>
      </c>
      <c r="AF28" s="18">
        <f t="shared" si="73"/>
        <v>0</v>
      </c>
      <c r="AG28" s="18">
        <f t="shared" si="73"/>
        <v>0</v>
      </c>
      <c r="AH28" s="18">
        <f t="shared" si="73"/>
        <v>0</v>
      </c>
      <c r="AI28" s="18">
        <f t="shared" si="73"/>
        <v>0</v>
      </c>
      <c r="AJ28" s="18">
        <f t="shared" si="73"/>
        <v>0</v>
      </c>
      <c r="AK28" s="18">
        <f t="shared" ref="AK28:BF28" si="74">SUM(AK24:AK27)</f>
        <v>0</v>
      </c>
      <c r="AL28" s="18">
        <f t="shared" si="74"/>
        <v>0</v>
      </c>
      <c r="AM28" s="18">
        <f t="shared" si="74"/>
        <v>0</v>
      </c>
      <c r="AN28" s="18">
        <f t="shared" si="74"/>
        <v>0</v>
      </c>
      <c r="AO28" s="18">
        <f t="shared" si="74"/>
        <v>0</v>
      </c>
      <c r="AP28" s="18">
        <f t="shared" si="74"/>
        <v>0</v>
      </c>
      <c r="AQ28" s="18">
        <f t="shared" si="74"/>
        <v>0</v>
      </c>
      <c r="AR28" s="18">
        <f t="shared" si="74"/>
        <v>0</v>
      </c>
      <c r="AS28" s="18">
        <f t="shared" si="74"/>
        <v>0</v>
      </c>
      <c r="AT28" s="18">
        <f t="shared" si="74"/>
        <v>0</v>
      </c>
      <c r="AU28" s="18">
        <f t="shared" si="74"/>
        <v>0</v>
      </c>
      <c r="AV28" s="18">
        <f t="shared" si="74"/>
        <v>0</v>
      </c>
      <c r="AW28" s="18">
        <f t="shared" si="74"/>
        <v>0</v>
      </c>
      <c r="AX28" s="18">
        <f t="shared" si="74"/>
        <v>0</v>
      </c>
      <c r="AY28" s="18">
        <f t="shared" si="74"/>
        <v>0</v>
      </c>
      <c r="AZ28" s="18">
        <f t="shared" si="74"/>
        <v>0</v>
      </c>
      <c r="BA28" s="18">
        <f t="shared" si="74"/>
        <v>0</v>
      </c>
      <c r="BB28" s="18">
        <f t="shared" si="74"/>
        <v>0</v>
      </c>
      <c r="BC28" s="18">
        <f t="shared" si="74"/>
        <v>0</v>
      </c>
      <c r="BD28" s="18">
        <f t="shared" si="74"/>
        <v>0</v>
      </c>
      <c r="BE28" s="18">
        <f t="shared" si="74"/>
        <v>0</v>
      </c>
      <c r="BF28" s="18">
        <f t="shared" si="74"/>
        <v>0</v>
      </c>
      <c r="BG28" s="18">
        <f t="shared" ref="BG28:BN28" si="75">SUM(BG24:BG27)</f>
        <v>0</v>
      </c>
      <c r="BH28" s="18">
        <f t="shared" si="75"/>
        <v>0</v>
      </c>
      <c r="BI28" s="18">
        <f t="shared" si="75"/>
        <v>0</v>
      </c>
      <c r="BJ28" s="18">
        <f t="shared" si="75"/>
        <v>0</v>
      </c>
      <c r="BK28" s="18">
        <f t="shared" si="75"/>
        <v>0</v>
      </c>
      <c r="BL28" s="18">
        <f t="shared" si="75"/>
        <v>0</v>
      </c>
      <c r="BM28" s="18">
        <f t="shared" si="75"/>
        <v>0</v>
      </c>
      <c r="BN28" s="18">
        <f t="shared" si="75"/>
        <v>0</v>
      </c>
      <c r="BO28" s="18">
        <f t="shared" ref="BO28:BQ28" si="76">SUM(BO24:BO27)</f>
        <v>0</v>
      </c>
      <c r="BP28" s="18">
        <f t="shared" si="76"/>
        <v>0</v>
      </c>
      <c r="BQ28" s="19">
        <f t="shared" si="76"/>
        <v>0</v>
      </c>
    </row>
    <row r="29" spans="2:69" s="4" customFormat="1" ht="5.45" customHeight="1" x14ac:dyDescent="0.15">
      <c r="B29" s="58"/>
      <c r="C29" s="135"/>
      <c r="D29" s="135"/>
      <c r="E29" s="20"/>
      <c r="F29" s="20"/>
      <c r="G29" s="145"/>
      <c r="H29" s="136"/>
      <c r="I29" s="135"/>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1"/>
    </row>
    <row r="30" spans="2:69" x14ac:dyDescent="0.25">
      <c r="B30" s="52"/>
      <c r="C30" s="129"/>
      <c r="D30" s="129" t="s">
        <v>48</v>
      </c>
      <c r="E30" s="22"/>
      <c r="F30" s="22"/>
      <c r="G30" s="161"/>
      <c r="H30" s="131"/>
      <c r="I30" s="129"/>
      <c r="J30" s="16">
        <f t="shared" ref="J30:J33" si="77">E30</f>
        <v>0</v>
      </c>
      <c r="K30" s="16">
        <f>J30*(1+$F30)</f>
        <v>0</v>
      </c>
      <c r="L30" s="16">
        <f t="shared" ref="L30:AJ33" si="78">K30*(1+$F30)</f>
        <v>0</v>
      </c>
      <c r="M30" s="16">
        <f t="shared" si="78"/>
        <v>0</v>
      </c>
      <c r="N30" s="16">
        <f t="shared" si="78"/>
        <v>0</v>
      </c>
      <c r="O30" s="16">
        <f t="shared" si="78"/>
        <v>0</v>
      </c>
      <c r="P30" s="16">
        <f t="shared" si="78"/>
        <v>0</v>
      </c>
      <c r="Q30" s="16">
        <f t="shared" si="78"/>
        <v>0</v>
      </c>
      <c r="R30" s="16">
        <f t="shared" si="78"/>
        <v>0</v>
      </c>
      <c r="S30" s="16">
        <f t="shared" si="78"/>
        <v>0</v>
      </c>
      <c r="T30" s="16">
        <f t="shared" si="78"/>
        <v>0</v>
      </c>
      <c r="U30" s="16">
        <f t="shared" si="78"/>
        <v>0</v>
      </c>
      <c r="V30" s="16">
        <f t="shared" si="78"/>
        <v>0</v>
      </c>
      <c r="W30" s="16">
        <f t="shared" si="78"/>
        <v>0</v>
      </c>
      <c r="X30" s="16">
        <f t="shared" si="78"/>
        <v>0</v>
      </c>
      <c r="Y30" s="16">
        <f t="shared" si="78"/>
        <v>0</v>
      </c>
      <c r="Z30" s="16">
        <f t="shared" si="78"/>
        <v>0</v>
      </c>
      <c r="AA30" s="16">
        <f t="shared" si="78"/>
        <v>0</v>
      </c>
      <c r="AB30" s="16">
        <f t="shared" si="78"/>
        <v>0</v>
      </c>
      <c r="AC30" s="16">
        <f t="shared" si="78"/>
        <v>0</v>
      </c>
      <c r="AD30" s="16">
        <f t="shared" si="78"/>
        <v>0</v>
      </c>
      <c r="AE30" s="16">
        <f t="shared" si="78"/>
        <v>0</v>
      </c>
      <c r="AF30" s="16">
        <f t="shared" si="78"/>
        <v>0</v>
      </c>
      <c r="AG30" s="16">
        <f t="shared" si="78"/>
        <v>0</v>
      </c>
      <c r="AH30" s="16">
        <f t="shared" si="78"/>
        <v>0</v>
      </c>
      <c r="AI30" s="16">
        <f t="shared" si="78"/>
        <v>0</v>
      </c>
      <c r="AJ30" s="16">
        <f t="shared" si="78"/>
        <v>0</v>
      </c>
      <c r="AK30" s="16">
        <f t="shared" ref="AK30:AK33" si="79">AJ30*(1+$F30)</f>
        <v>0</v>
      </c>
      <c r="AL30" s="16">
        <f t="shared" ref="AL30:AL33" si="80">AK30*(1+$F30)</f>
        <v>0</v>
      </c>
      <c r="AM30" s="16">
        <f t="shared" ref="AM30:AM33" si="81">AL30*(1+$F30)</f>
        <v>0</v>
      </c>
      <c r="AN30" s="16">
        <f t="shared" ref="AN30:AN33" si="82">AM30*(1+$F30)</f>
        <v>0</v>
      </c>
      <c r="AO30" s="16">
        <f t="shared" ref="AO30:AO33" si="83">AN30*(1+$F30)</f>
        <v>0</v>
      </c>
      <c r="AP30" s="16">
        <f t="shared" ref="AP30:AP33" si="84">AO30*(1+$F30)</f>
        <v>0</v>
      </c>
      <c r="AQ30" s="16">
        <f t="shared" ref="AQ30:AQ33" si="85">AP30*(1+$F30)</f>
        <v>0</v>
      </c>
      <c r="AR30" s="16">
        <f t="shared" ref="AR30:AR33" si="86">AQ30*(1+$F30)</f>
        <v>0</v>
      </c>
      <c r="AS30" s="16">
        <f t="shared" ref="AS30:AS33" si="87">AR30*(1+$F30)</f>
        <v>0</v>
      </c>
      <c r="AT30" s="16">
        <f t="shared" ref="AT30:AT33" si="88">AS30*(1+$F30)</f>
        <v>0</v>
      </c>
      <c r="AU30" s="16">
        <f t="shared" ref="AU30:AU33" si="89">AT30*(1+$F30)</f>
        <v>0</v>
      </c>
      <c r="AV30" s="16">
        <f t="shared" ref="AV30:AV33" si="90">AU30*(1+$F30)</f>
        <v>0</v>
      </c>
      <c r="AW30" s="16">
        <f t="shared" ref="AW30:AW33" si="91">AV30*(1+$F30)</f>
        <v>0</v>
      </c>
      <c r="AX30" s="16">
        <f t="shared" ref="AX30:AX33" si="92">AW30*(1+$F30)</f>
        <v>0</v>
      </c>
      <c r="AY30" s="16">
        <f t="shared" ref="AY30:AY33" si="93">AX30*(1+$F30)</f>
        <v>0</v>
      </c>
      <c r="AZ30" s="16">
        <f t="shared" ref="AZ30:AZ33" si="94">AY30*(1+$F30)</f>
        <v>0</v>
      </c>
      <c r="BA30" s="16">
        <f t="shared" ref="BA30:BA33" si="95">AZ30*(1+$F30)</f>
        <v>0</v>
      </c>
      <c r="BB30" s="16">
        <f t="shared" ref="BB30:BB33" si="96">BA30*(1+$F30)</f>
        <v>0</v>
      </c>
      <c r="BC30" s="16">
        <f t="shared" ref="BC30:BC33" si="97">BB30*(1+$F30)</f>
        <v>0</v>
      </c>
      <c r="BD30" s="16">
        <f t="shared" ref="BD30:BD33" si="98">BC30*(1+$F30)</f>
        <v>0</v>
      </c>
      <c r="BE30" s="16">
        <f t="shared" ref="BE30:BE33" si="99">BD30*(1+$F30)</f>
        <v>0</v>
      </c>
      <c r="BF30" s="16">
        <f t="shared" ref="BF30:BF33" si="100">BE30*(1+$F30)</f>
        <v>0</v>
      </c>
      <c r="BG30" s="16">
        <f t="shared" ref="BG30:BG33" si="101">BF30*(1+$F30)</f>
        <v>0</v>
      </c>
      <c r="BH30" s="16">
        <f t="shared" ref="BH30:BH33" si="102">BG30*(1+$F30)</f>
        <v>0</v>
      </c>
      <c r="BI30" s="16">
        <f t="shared" ref="BI30:BI33" si="103">BH30*(1+$F30)</f>
        <v>0</v>
      </c>
      <c r="BJ30" s="16">
        <f t="shared" ref="BJ30:BJ33" si="104">BI30*(1+$F30)</f>
        <v>0</v>
      </c>
      <c r="BK30" s="16">
        <f t="shared" ref="BK30:BK33" si="105">BJ30*(1+$F30)</f>
        <v>0</v>
      </c>
      <c r="BL30" s="16">
        <f t="shared" ref="BL30:BL33" si="106">BK30*(1+$F30)</f>
        <v>0</v>
      </c>
      <c r="BM30" s="16">
        <f t="shared" ref="BM30:BM33" si="107">BL30*(1+$F30)</f>
        <v>0</v>
      </c>
      <c r="BN30" s="16">
        <f t="shared" ref="BN30:BN33" si="108">BM30*(1+$F30)</f>
        <v>0</v>
      </c>
      <c r="BO30" s="16">
        <f t="shared" ref="BO30:BO33" si="109">BN30*(1+$F30)</f>
        <v>0</v>
      </c>
      <c r="BP30" s="16">
        <f t="shared" ref="BP30:BQ33" si="110">BO30*(1+$F30)</f>
        <v>0</v>
      </c>
      <c r="BQ30" s="17">
        <f t="shared" si="110"/>
        <v>0</v>
      </c>
    </row>
    <row r="31" spans="2:69" x14ac:dyDescent="0.25">
      <c r="B31" s="52"/>
      <c r="C31" s="129"/>
      <c r="D31" s="129" t="s">
        <v>49</v>
      </c>
      <c r="E31" s="22"/>
      <c r="F31" s="22"/>
      <c r="G31" s="161"/>
      <c r="H31" s="131"/>
      <c r="I31" s="129"/>
      <c r="J31" s="16">
        <f t="shared" si="77"/>
        <v>0</v>
      </c>
      <c r="K31" s="16">
        <f>J31*(1+$F31)</f>
        <v>0</v>
      </c>
      <c r="L31" s="16">
        <f t="shared" si="78"/>
        <v>0</v>
      </c>
      <c r="M31" s="16">
        <f t="shared" si="78"/>
        <v>0</v>
      </c>
      <c r="N31" s="16">
        <f t="shared" si="78"/>
        <v>0</v>
      </c>
      <c r="O31" s="16">
        <f t="shared" si="78"/>
        <v>0</v>
      </c>
      <c r="P31" s="16">
        <f t="shared" si="78"/>
        <v>0</v>
      </c>
      <c r="Q31" s="16">
        <f t="shared" si="78"/>
        <v>0</v>
      </c>
      <c r="R31" s="16">
        <f t="shared" si="78"/>
        <v>0</v>
      </c>
      <c r="S31" s="16">
        <f t="shared" si="78"/>
        <v>0</v>
      </c>
      <c r="T31" s="16">
        <f t="shared" si="78"/>
        <v>0</v>
      </c>
      <c r="U31" s="16">
        <f t="shared" si="78"/>
        <v>0</v>
      </c>
      <c r="V31" s="16">
        <f t="shared" si="78"/>
        <v>0</v>
      </c>
      <c r="W31" s="16">
        <f t="shared" si="78"/>
        <v>0</v>
      </c>
      <c r="X31" s="16">
        <f t="shared" si="78"/>
        <v>0</v>
      </c>
      <c r="Y31" s="16">
        <f t="shared" si="78"/>
        <v>0</v>
      </c>
      <c r="Z31" s="16">
        <f t="shared" si="78"/>
        <v>0</v>
      </c>
      <c r="AA31" s="16">
        <f t="shared" si="78"/>
        <v>0</v>
      </c>
      <c r="AB31" s="16">
        <f t="shared" si="78"/>
        <v>0</v>
      </c>
      <c r="AC31" s="16">
        <f t="shared" si="78"/>
        <v>0</v>
      </c>
      <c r="AD31" s="16">
        <f t="shared" si="78"/>
        <v>0</v>
      </c>
      <c r="AE31" s="16">
        <f t="shared" si="78"/>
        <v>0</v>
      </c>
      <c r="AF31" s="16">
        <f t="shared" si="78"/>
        <v>0</v>
      </c>
      <c r="AG31" s="16">
        <f t="shared" si="78"/>
        <v>0</v>
      </c>
      <c r="AH31" s="16">
        <f t="shared" si="78"/>
        <v>0</v>
      </c>
      <c r="AI31" s="16">
        <f t="shared" si="78"/>
        <v>0</v>
      </c>
      <c r="AJ31" s="16">
        <f t="shared" si="78"/>
        <v>0</v>
      </c>
      <c r="AK31" s="16">
        <f t="shared" si="79"/>
        <v>0</v>
      </c>
      <c r="AL31" s="16">
        <f t="shared" si="80"/>
        <v>0</v>
      </c>
      <c r="AM31" s="16">
        <f t="shared" si="81"/>
        <v>0</v>
      </c>
      <c r="AN31" s="16">
        <f t="shared" si="82"/>
        <v>0</v>
      </c>
      <c r="AO31" s="16">
        <f t="shared" si="83"/>
        <v>0</v>
      </c>
      <c r="AP31" s="16">
        <f t="shared" si="84"/>
        <v>0</v>
      </c>
      <c r="AQ31" s="16">
        <f t="shared" si="85"/>
        <v>0</v>
      </c>
      <c r="AR31" s="16">
        <f t="shared" si="86"/>
        <v>0</v>
      </c>
      <c r="AS31" s="16">
        <f t="shared" si="87"/>
        <v>0</v>
      </c>
      <c r="AT31" s="16">
        <f t="shared" si="88"/>
        <v>0</v>
      </c>
      <c r="AU31" s="16">
        <f t="shared" si="89"/>
        <v>0</v>
      </c>
      <c r="AV31" s="16">
        <f t="shared" si="90"/>
        <v>0</v>
      </c>
      <c r="AW31" s="16">
        <f t="shared" si="91"/>
        <v>0</v>
      </c>
      <c r="AX31" s="16">
        <f t="shared" si="92"/>
        <v>0</v>
      </c>
      <c r="AY31" s="16">
        <f t="shared" si="93"/>
        <v>0</v>
      </c>
      <c r="AZ31" s="16">
        <f t="shared" si="94"/>
        <v>0</v>
      </c>
      <c r="BA31" s="16">
        <f t="shared" si="95"/>
        <v>0</v>
      </c>
      <c r="BB31" s="16">
        <f t="shared" si="96"/>
        <v>0</v>
      </c>
      <c r="BC31" s="16">
        <f t="shared" si="97"/>
        <v>0</v>
      </c>
      <c r="BD31" s="16">
        <f t="shared" si="98"/>
        <v>0</v>
      </c>
      <c r="BE31" s="16">
        <f t="shared" si="99"/>
        <v>0</v>
      </c>
      <c r="BF31" s="16">
        <f t="shared" si="100"/>
        <v>0</v>
      </c>
      <c r="BG31" s="16">
        <f t="shared" si="101"/>
        <v>0</v>
      </c>
      <c r="BH31" s="16">
        <f t="shared" si="102"/>
        <v>0</v>
      </c>
      <c r="BI31" s="16">
        <f t="shared" si="103"/>
        <v>0</v>
      </c>
      <c r="BJ31" s="16">
        <f t="shared" si="104"/>
        <v>0</v>
      </c>
      <c r="BK31" s="16">
        <f t="shared" si="105"/>
        <v>0</v>
      </c>
      <c r="BL31" s="16">
        <f t="shared" si="106"/>
        <v>0</v>
      </c>
      <c r="BM31" s="16">
        <f t="shared" si="107"/>
        <v>0</v>
      </c>
      <c r="BN31" s="16">
        <f t="shared" si="108"/>
        <v>0</v>
      </c>
      <c r="BO31" s="16">
        <f t="shared" si="109"/>
        <v>0</v>
      </c>
      <c r="BP31" s="16">
        <f t="shared" si="110"/>
        <v>0</v>
      </c>
      <c r="BQ31" s="17">
        <f t="shared" si="110"/>
        <v>0</v>
      </c>
    </row>
    <row r="32" spans="2:69" x14ac:dyDescent="0.25">
      <c r="B32" s="52"/>
      <c r="C32" s="129"/>
      <c r="D32" s="129" t="s">
        <v>50</v>
      </c>
      <c r="E32" s="22"/>
      <c r="F32" s="24"/>
      <c r="G32" s="159"/>
      <c r="H32" s="131"/>
      <c r="I32" s="129"/>
      <c r="J32" s="16">
        <f t="shared" si="77"/>
        <v>0</v>
      </c>
      <c r="K32" s="16">
        <f>J32*(1+$F32)</f>
        <v>0</v>
      </c>
      <c r="L32" s="16">
        <f t="shared" si="78"/>
        <v>0</v>
      </c>
      <c r="M32" s="16">
        <f t="shared" si="78"/>
        <v>0</v>
      </c>
      <c r="N32" s="16">
        <f t="shared" si="78"/>
        <v>0</v>
      </c>
      <c r="O32" s="16">
        <f t="shared" si="78"/>
        <v>0</v>
      </c>
      <c r="P32" s="16">
        <f t="shared" si="78"/>
        <v>0</v>
      </c>
      <c r="Q32" s="16">
        <f t="shared" si="78"/>
        <v>0</v>
      </c>
      <c r="R32" s="16">
        <f t="shared" si="78"/>
        <v>0</v>
      </c>
      <c r="S32" s="16">
        <f t="shared" si="78"/>
        <v>0</v>
      </c>
      <c r="T32" s="16">
        <f t="shared" si="78"/>
        <v>0</v>
      </c>
      <c r="U32" s="16">
        <f t="shared" si="78"/>
        <v>0</v>
      </c>
      <c r="V32" s="16">
        <f t="shared" si="78"/>
        <v>0</v>
      </c>
      <c r="W32" s="16">
        <f t="shared" si="78"/>
        <v>0</v>
      </c>
      <c r="X32" s="16">
        <f t="shared" si="78"/>
        <v>0</v>
      </c>
      <c r="Y32" s="16">
        <f t="shared" si="78"/>
        <v>0</v>
      </c>
      <c r="Z32" s="16">
        <f t="shared" si="78"/>
        <v>0</v>
      </c>
      <c r="AA32" s="16">
        <f t="shared" si="78"/>
        <v>0</v>
      </c>
      <c r="AB32" s="16">
        <f t="shared" si="78"/>
        <v>0</v>
      </c>
      <c r="AC32" s="16">
        <f t="shared" si="78"/>
        <v>0</v>
      </c>
      <c r="AD32" s="16">
        <f t="shared" si="78"/>
        <v>0</v>
      </c>
      <c r="AE32" s="16">
        <f t="shared" si="78"/>
        <v>0</v>
      </c>
      <c r="AF32" s="16">
        <f t="shared" si="78"/>
        <v>0</v>
      </c>
      <c r="AG32" s="16">
        <f t="shared" si="78"/>
        <v>0</v>
      </c>
      <c r="AH32" s="16">
        <f t="shared" si="78"/>
        <v>0</v>
      </c>
      <c r="AI32" s="16">
        <f t="shared" si="78"/>
        <v>0</v>
      </c>
      <c r="AJ32" s="16">
        <f t="shared" si="78"/>
        <v>0</v>
      </c>
      <c r="AK32" s="16">
        <f t="shared" si="79"/>
        <v>0</v>
      </c>
      <c r="AL32" s="16">
        <f t="shared" si="80"/>
        <v>0</v>
      </c>
      <c r="AM32" s="16">
        <f t="shared" si="81"/>
        <v>0</v>
      </c>
      <c r="AN32" s="16">
        <f t="shared" si="82"/>
        <v>0</v>
      </c>
      <c r="AO32" s="16">
        <f t="shared" si="83"/>
        <v>0</v>
      </c>
      <c r="AP32" s="16">
        <f t="shared" si="84"/>
        <v>0</v>
      </c>
      <c r="AQ32" s="16">
        <f t="shared" si="85"/>
        <v>0</v>
      </c>
      <c r="AR32" s="16">
        <f t="shared" si="86"/>
        <v>0</v>
      </c>
      <c r="AS32" s="16">
        <f t="shared" si="87"/>
        <v>0</v>
      </c>
      <c r="AT32" s="16">
        <f t="shared" si="88"/>
        <v>0</v>
      </c>
      <c r="AU32" s="16">
        <f t="shared" si="89"/>
        <v>0</v>
      </c>
      <c r="AV32" s="16">
        <f t="shared" si="90"/>
        <v>0</v>
      </c>
      <c r="AW32" s="16">
        <f t="shared" si="91"/>
        <v>0</v>
      </c>
      <c r="AX32" s="16">
        <f t="shared" si="92"/>
        <v>0</v>
      </c>
      <c r="AY32" s="16">
        <f t="shared" si="93"/>
        <v>0</v>
      </c>
      <c r="AZ32" s="16">
        <f t="shared" si="94"/>
        <v>0</v>
      </c>
      <c r="BA32" s="16">
        <f t="shared" si="95"/>
        <v>0</v>
      </c>
      <c r="BB32" s="16">
        <f t="shared" si="96"/>
        <v>0</v>
      </c>
      <c r="BC32" s="16">
        <f t="shared" si="97"/>
        <v>0</v>
      </c>
      <c r="BD32" s="16">
        <f t="shared" si="98"/>
        <v>0</v>
      </c>
      <c r="BE32" s="16">
        <f t="shared" si="99"/>
        <v>0</v>
      </c>
      <c r="BF32" s="16">
        <f t="shared" si="100"/>
        <v>0</v>
      </c>
      <c r="BG32" s="16">
        <f t="shared" si="101"/>
        <v>0</v>
      </c>
      <c r="BH32" s="16">
        <f t="shared" si="102"/>
        <v>0</v>
      </c>
      <c r="BI32" s="16">
        <f t="shared" si="103"/>
        <v>0</v>
      </c>
      <c r="BJ32" s="16">
        <f t="shared" si="104"/>
        <v>0</v>
      </c>
      <c r="BK32" s="16">
        <f t="shared" si="105"/>
        <v>0</v>
      </c>
      <c r="BL32" s="16">
        <f t="shared" si="106"/>
        <v>0</v>
      </c>
      <c r="BM32" s="16">
        <f t="shared" si="107"/>
        <v>0</v>
      </c>
      <c r="BN32" s="16">
        <f t="shared" si="108"/>
        <v>0</v>
      </c>
      <c r="BO32" s="16">
        <f t="shared" si="109"/>
        <v>0</v>
      </c>
      <c r="BP32" s="16">
        <f t="shared" si="110"/>
        <v>0</v>
      </c>
      <c r="BQ32" s="17">
        <f t="shared" si="110"/>
        <v>0</v>
      </c>
    </row>
    <row r="33" spans="2:69" x14ac:dyDescent="0.25">
      <c r="B33" s="52"/>
      <c r="C33" s="129"/>
      <c r="D33" s="129" t="s">
        <v>51</v>
      </c>
      <c r="E33" s="22"/>
      <c r="F33" s="22"/>
      <c r="G33" s="161"/>
      <c r="H33" s="131"/>
      <c r="I33" s="129"/>
      <c r="J33" s="16">
        <f t="shared" si="77"/>
        <v>0</v>
      </c>
      <c r="K33" s="16">
        <f>J33*(1+$F33)</f>
        <v>0</v>
      </c>
      <c r="L33" s="16">
        <f t="shared" si="78"/>
        <v>0</v>
      </c>
      <c r="M33" s="16">
        <f t="shared" si="78"/>
        <v>0</v>
      </c>
      <c r="N33" s="16">
        <f t="shared" si="78"/>
        <v>0</v>
      </c>
      <c r="O33" s="16">
        <f t="shared" si="78"/>
        <v>0</v>
      </c>
      <c r="P33" s="16">
        <f t="shared" si="78"/>
        <v>0</v>
      </c>
      <c r="Q33" s="16">
        <f t="shared" si="78"/>
        <v>0</v>
      </c>
      <c r="R33" s="16">
        <f t="shared" si="78"/>
        <v>0</v>
      </c>
      <c r="S33" s="16">
        <f t="shared" si="78"/>
        <v>0</v>
      </c>
      <c r="T33" s="16">
        <f t="shared" si="78"/>
        <v>0</v>
      </c>
      <c r="U33" s="16">
        <f t="shared" si="78"/>
        <v>0</v>
      </c>
      <c r="V33" s="16">
        <f t="shared" si="78"/>
        <v>0</v>
      </c>
      <c r="W33" s="16">
        <f t="shared" si="78"/>
        <v>0</v>
      </c>
      <c r="X33" s="16">
        <f t="shared" si="78"/>
        <v>0</v>
      </c>
      <c r="Y33" s="16">
        <f t="shared" si="78"/>
        <v>0</v>
      </c>
      <c r="Z33" s="16">
        <f t="shared" si="78"/>
        <v>0</v>
      </c>
      <c r="AA33" s="16">
        <f t="shared" si="78"/>
        <v>0</v>
      </c>
      <c r="AB33" s="16">
        <f t="shared" si="78"/>
        <v>0</v>
      </c>
      <c r="AC33" s="16">
        <f t="shared" si="78"/>
        <v>0</v>
      </c>
      <c r="AD33" s="16">
        <f t="shared" si="78"/>
        <v>0</v>
      </c>
      <c r="AE33" s="16">
        <f t="shared" si="78"/>
        <v>0</v>
      </c>
      <c r="AF33" s="16">
        <f t="shared" si="78"/>
        <v>0</v>
      </c>
      <c r="AG33" s="16">
        <f t="shared" si="78"/>
        <v>0</v>
      </c>
      <c r="AH33" s="16">
        <f t="shared" si="78"/>
        <v>0</v>
      </c>
      <c r="AI33" s="16">
        <f t="shared" si="78"/>
        <v>0</v>
      </c>
      <c r="AJ33" s="16">
        <f t="shared" si="78"/>
        <v>0</v>
      </c>
      <c r="AK33" s="16">
        <f t="shared" si="79"/>
        <v>0</v>
      </c>
      <c r="AL33" s="16">
        <f t="shared" si="80"/>
        <v>0</v>
      </c>
      <c r="AM33" s="16">
        <f t="shared" si="81"/>
        <v>0</v>
      </c>
      <c r="AN33" s="16">
        <f t="shared" si="82"/>
        <v>0</v>
      </c>
      <c r="AO33" s="16">
        <f t="shared" si="83"/>
        <v>0</v>
      </c>
      <c r="AP33" s="16">
        <f t="shared" si="84"/>
        <v>0</v>
      </c>
      <c r="AQ33" s="16">
        <f t="shared" si="85"/>
        <v>0</v>
      </c>
      <c r="AR33" s="16">
        <f t="shared" si="86"/>
        <v>0</v>
      </c>
      <c r="AS33" s="16">
        <f t="shared" si="87"/>
        <v>0</v>
      </c>
      <c r="AT33" s="16">
        <f t="shared" si="88"/>
        <v>0</v>
      </c>
      <c r="AU33" s="16">
        <f t="shared" si="89"/>
        <v>0</v>
      </c>
      <c r="AV33" s="16">
        <f t="shared" si="90"/>
        <v>0</v>
      </c>
      <c r="AW33" s="16">
        <f t="shared" si="91"/>
        <v>0</v>
      </c>
      <c r="AX33" s="16">
        <f t="shared" si="92"/>
        <v>0</v>
      </c>
      <c r="AY33" s="16">
        <f t="shared" si="93"/>
        <v>0</v>
      </c>
      <c r="AZ33" s="16">
        <f t="shared" si="94"/>
        <v>0</v>
      </c>
      <c r="BA33" s="16">
        <f t="shared" si="95"/>
        <v>0</v>
      </c>
      <c r="BB33" s="16">
        <f t="shared" si="96"/>
        <v>0</v>
      </c>
      <c r="BC33" s="16">
        <f t="shared" si="97"/>
        <v>0</v>
      </c>
      <c r="BD33" s="16">
        <f t="shared" si="98"/>
        <v>0</v>
      </c>
      <c r="BE33" s="16">
        <f t="shared" si="99"/>
        <v>0</v>
      </c>
      <c r="BF33" s="16">
        <f t="shared" si="100"/>
        <v>0</v>
      </c>
      <c r="BG33" s="16">
        <f t="shared" si="101"/>
        <v>0</v>
      </c>
      <c r="BH33" s="16">
        <f t="shared" si="102"/>
        <v>0</v>
      </c>
      <c r="BI33" s="16">
        <f t="shared" si="103"/>
        <v>0</v>
      </c>
      <c r="BJ33" s="16">
        <f t="shared" si="104"/>
        <v>0</v>
      </c>
      <c r="BK33" s="16">
        <f t="shared" si="105"/>
        <v>0</v>
      </c>
      <c r="BL33" s="16">
        <f t="shared" si="106"/>
        <v>0</v>
      </c>
      <c r="BM33" s="16">
        <f t="shared" si="107"/>
        <v>0</v>
      </c>
      <c r="BN33" s="16">
        <f t="shared" si="108"/>
        <v>0</v>
      </c>
      <c r="BO33" s="16">
        <f t="shared" si="109"/>
        <v>0</v>
      </c>
      <c r="BP33" s="16">
        <f t="shared" si="110"/>
        <v>0</v>
      </c>
      <c r="BQ33" s="17">
        <f t="shared" si="110"/>
        <v>0</v>
      </c>
    </row>
    <row r="34" spans="2:69" s="13" customFormat="1" x14ac:dyDescent="0.25">
      <c r="B34" s="12"/>
      <c r="C34" s="132"/>
      <c r="D34" s="132" t="s">
        <v>52</v>
      </c>
      <c r="E34" s="23">
        <f>SUM(E30:E33)</f>
        <v>0</v>
      </c>
      <c r="F34" s="23"/>
      <c r="G34" s="160"/>
      <c r="H34" s="141"/>
      <c r="I34" s="132"/>
      <c r="J34" s="18">
        <f>SUM(J30:J33)</f>
        <v>0</v>
      </c>
      <c r="K34" s="18">
        <f t="shared" ref="K34:AJ34" si="111">SUM(K30:K33)</f>
        <v>0</v>
      </c>
      <c r="L34" s="18">
        <f t="shared" si="111"/>
        <v>0</v>
      </c>
      <c r="M34" s="18">
        <f t="shared" si="111"/>
        <v>0</v>
      </c>
      <c r="N34" s="18">
        <f t="shared" si="111"/>
        <v>0</v>
      </c>
      <c r="O34" s="18">
        <f t="shared" si="111"/>
        <v>0</v>
      </c>
      <c r="P34" s="18">
        <f t="shared" si="111"/>
        <v>0</v>
      </c>
      <c r="Q34" s="18">
        <f t="shared" si="111"/>
        <v>0</v>
      </c>
      <c r="R34" s="18">
        <f t="shared" si="111"/>
        <v>0</v>
      </c>
      <c r="S34" s="18">
        <f t="shared" si="111"/>
        <v>0</v>
      </c>
      <c r="T34" s="18">
        <f t="shared" si="111"/>
        <v>0</v>
      </c>
      <c r="U34" s="18">
        <f t="shared" si="111"/>
        <v>0</v>
      </c>
      <c r="V34" s="18">
        <f t="shared" si="111"/>
        <v>0</v>
      </c>
      <c r="W34" s="18">
        <f t="shared" si="111"/>
        <v>0</v>
      </c>
      <c r="X34" s="18">
        <f t="shared" si="111"/>
        <v>0</v>
      </c>
      <c r="Y34" s="18">
        <f t="shared" si="111"/>
        <v>0</v>
      </c>
      <c r="Z34" s="18">
        <f t="shared" si="111"/>
        <v>0</v>
      </c>
      <c r="AA34" s="18">
        <f t="shared" si="111"/>
        <v>0</v>
      </c>
      <c r="AB34" s="18">
        <f t="shared" si="111"/>
        <v>0</v>
      </c>
      <c r="AC34" s="18">
        <f t="shared" si="111"/>
        <v>0</v>
      </c>
      <c r="AD34" s="18">
        <f t="shared" si="111"/>
        <v>0</v>
      </c>
      <c r="AE34" s="18">
        <f t="shared" si="111"/>
        <v>0</v>
      </c>
      <c r="AF34" s="18">
        <f t="shared" si="111"/>
        <v>0</v>
      </c>
      <c r="AG34" s="18">
        <f t="shared" si="111"/>
        <v>0</v>
      </c>
      <c r="AH34" s="18">
        <f t="shared" si="111"/>
        <v>0</v>
      </c>
      <c r="AI34" s="18">
        <f t="shared" si="111"/>
        <v>0</v>
      </c>
      <c r="AJ34" s="18">
        <f t="shared" si="111"/>
        <v>0</v>
      </c>
      <c r="AK34" s="18">
        <f t="shared" ref="AK34:BF34" si="112">SUM(AK30:AK33)</f>
        <v>0</v>
      </c>
      <c r="AL34" s="18">
        <f t="shared" si="112"/>
        <v>0</v>
      </c>
      <c r="AM34" s="18">
        <f t="shared" si="112"/>
        <v>0</v>
      </c>
      <c r="AN34" s="18">
        <f t="shared" si="112"/>
        <v>0</v>
      </c>
      <c r="AO34" s="18">
        <f t="shared" si="112"/>
        <v>0</v>
      </c>
      <c r="AP34" s="18">
        <f t="shared" si="112"/>
        <v>0</v>
      </c>
      <c r="AQ34" s="18">
        <f t="shared" si="112"/>
        <v>0</v>
      </c>
      <c r="AR34" s="18">
        <f t="shared" si="112"/>
        <v>0</v>
      </c>
      <c r="AS34" s="18">
        <f t="shared" si="112"/>
        <v>0</v>
      </c>
      <c r="AT34" s="18">
        <f t="shared" si="112"/>
        <v>0</v>
      </c>
      <c r="AU34" s="18">
        <f t="shared" si="112"/>
        <v>0</v>
      </c>
      <c r="AV34" s="18">
        <f t="shared" si="112"/>
        <v>0</v>
      </c>
      <c r="AW34" s="18">
        <f t="shared" si="112"/>
        <v>0</v>
      </c>
      <c r="AX34" s="18">
        <f t="shared" si="112"/>
        <v>0</v>
      </c>
      <c r="AY34" s="18">
        <f t="shared" si="112"/>
        <v>0</v>
      </c>
      <c r="AZ34" s="18">
        <f t="shared" si="112"/>
        <v>0</v>
      </c>
      <c r="BA34" s="18">
        <f t="shared" si="112"/>
        <v>0</v>
      </c>
      <c r="BB34" s="18">
        <f t="shared" si="112"/>
        <v>0</v>
      </c>
      <c r="BC34" s="18">
        <f t="shared" si="112"/>
        <v>0</v>
      </c>
      <c r="BD34" s="18">
        <f t="shared" si="112"/>
        <v>0</v>
      </c>
      <c r="BE34" s="18">
        <f t="shared" si="112"/>
        <v>0</v>
      </c>
      <c r="BF34" s="18">
        <f t="shared" si="112"/>
        <v>0</v>
      </c>
      <c r="BG34" s="18">
        <f t="shared" ref="BG34:BN34" si="113">SUM(BG30:BG33)</f>
        <v>0</v>
      </c>
      <c r="BH34" s="18">
        <f t="shared" si="113"/>
        <v>0</v>
      </c>
      <c r="BI34" s="18">
        <f t="shared" si="113"/>
        <v>0</v>
      </c>
      <c r="BJ34" s="18">
        <f t="shared" si="113"/>
        <v>0</v>
      </c>
      <c r="BK34" s="18">
        <f t="shared" si="113"/>
        <v>0</v>
      </c>
      <c r="BL34" s="18">
        <f t="shared" si="113"/>
        <v>0</v>
      </c>
      <c r="BM34" s="18">
        <f t="shared" si="113"/>
        <v>0</v>
      </c>
      <c r="BN34" s="18">
        <f t="shared" si="113"/>
        <v>0</v>
      </c>
      <c r="BO34" s="18">
        <f t="shared" ref="BO34:BQ34" si="114">SUM(BO30:BO33)</f>
        <v>0</v>
      </c>
      <c r="BP34" s="18">
        <f t="shared" si="114"/>
        <v>0</v>
      </c>
      <c r="BQ34" s="19">
        <f t="shared" si="114"/>
        <v>0</v>
      </c>
    </row>
    <row r="35" spans="2:69" s="4" customFormat="1" ht="5.45" customHeight="1" x14ac:dyDescent="0.15">
      <c r="B35" s="58"/>
      <c r="C35" s="135"/>
      <c r="D35" s="135"/>
      <c r="E35" s="20"/>
      <c r="F35" s="20"/>
      <c r="G35" s="145"/>
      <c r="H35" s="136"/>
      <c r="I35" s="135"/>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1"/>
    </row>
    <row r="36" spans="2:69" x14ac:dyDescent="0.25">
      <c r="B36" s="52"/>
      <c r="C36" s="129"/>
      <c r="D36" s="129" t="s">
        <v>53</v>
      </c>
      <c r="E36" s="22"/>
      <c r="F36" s="22"/>
      <c r="G36" s="161"/>
      <c r="H36" s="131"/>
      <c r="I36" s="129"/>
      <c r="J36" s="16">
        <f t="shared" ref="J36:J39" si="115">E36</f>
        <v>0</v>
      </c>
      <c r="K36" s="16">
        <f>J36*(1+$F36)</f>
        <v>0</v>
      </c>
      <c r="L36" s="16">
        <f t="shared" ref="L36:AJ39" si="116">K36*(1+$F36)</f>
        <v>0</v>
      </c>
      <c r="M36" s="16">
        <f t="shared" si="116"/>
        <v>0</v>
      </c>
      <c r="N36" s="16">
        <f t="shared" si="116"/>
        <v>0</v>
      </c>
      <c r="O36" s="16">
        <f t="shared" si="116"/>
        <v>0</v>
      </c>
      <c r="P36" s="16">
        <f t="shared" si="116"/>
        <v>0</v>
      </c>
      <c r="Q36" s="16">
        <f t="shared" si="116"/>
        <v>0</v>
      </c>
      <c r="R36" s="16">
        <f t="shared" si="116"/>
        <v>0</v>
      </c>
      <c r="S36" s="16">
        <f t="shared" si="116"/>
        <v>0</v>
      </c>
      <c r="T36" s="16">
        <f t="shared" si="116"/>
        <v>0</v>
      </c>
      <c r="U36" s="16">
        <f t="shared" si="116"/>
        <v>0</v>
      </c>
      <c r="V36" s="16">
        <f t="shared" si="116"/>
        <v>0</v>
      </c>
      <c r="W36" s="16">
        <f t="shared" si="116"/>
        <v>0</v>
      </c>
      <c r="X36" s="16">
        <f t="shared" si="116"/>
        <v>0</v>
      </c>
      <c r="Y36" s="16">
        <f t="shared" si="116"/>
        <v>0</v>
      </c>
      <c r="Z36" s="16">
        <f t="shared" si="116"/>
        <v>0</v>
      </c>
      <c r="AA36" s="16">
        <f t="shared" si="116"/>
        <v>0</v>
      </c>
      <c r="AB36" s="16">
        <f t="shared" si="116"/>
        <v>0</v>
      </c>
      <c r="AC36" s="16">
        <f t="shared" si="116"/>
        <v>0</v>
      </c>
      <c r="AD36" s="16">
        <f t="shared" si="116"/>
        <v>0</v>
      </c>
      <c r="AE36" s="16">
        <f t="shared" si="116"/>
        <v>0</v>
      </c>
      <c r="AF36" s="16">
        <f t="shared" si="116"/>
        <v>0</v>
      </c>
      <c r="AG36" s="16">
        <f t="shared" si="116"/>
        <v>0</v>
      </c>
      <c r="AH36" s="16">
        <f t="shared" si="116"/>
        <v>0</v>
      </c>
      <c r="AI36" s="16">
        <f t="shared" si="116"/>
        <v>0</v>
      </c>
      <c r="AJ36" s="16">
        <f t="shared" si="116"/>
        <v>0</v>
      </c>
      <c r="AK36" s="16">
        <f t="shared" ref="AK36:AK39" si="117">AJ36*(1+$F36)</f>
        <v>0</v>
      </c>
      <c r="AL36" s="16">
        <f t="shared" ref="AL36:AL39" si="118">AK36*(1+$F36)</f>
        <v>0</v>
      </c>
      <c r="AM36" s="16">
        <f t="shared" ref="AM36:AM39" si="119">AL36*(1+$F36)</f>
        <v>0</v>
      </c>
      <c r="AN36" s="16">
        <f t="shared" ref="AN36:AN39" si="120">AM36*(1+$F36)</f>
        <v>0</v>
      </c>
      <c r="AO36" s="16">
        <f t="shared" ref="AO36:AO39" si="121">AN36*(1+$F36)</f>
        <v>0</v>
      </c>
      <c r="AP36" s="16">
        <f t="shared" ref="AP36:AP39" si="122">AO36*(1+$F36)</f>
        <v>0</v>
      </c>
      <c r="AQ36" s="16">
        <f t="shared" ref="AQ36:AQ39" si="123">AP36*(1+$F36)</f>
        <v>0</v>
      </c>
      <c r="AR36" s="16">
        <f t="shared" ref="AR36:AR39" si="124">AQ36*(1+$F36)</f>
        <v>0</v>
      </c>
      <c r="AS36" s="16">
        <f t="shared" ref="AS36:AS39" si="125">AR36*(1+$F36)</f>
        <v>0</v>
      </c>
      <c r="AT36" s="16">
        <f t="shared" ref="AT36:AT39" si="126">AS36*(1+$F36)</f>
        <v>0</v>
      </c>
      <c r="AU36" s="16">
        <f t="shared" ref="AU36:AU39" si="127">AT36*(1+$F36)</f>
        <v>0</v>
      </c>
      <c r="AV36" s="16">
        <f t="shared" ref="AV36:AV39" si="128">AU36*(1+$F36)</f>
        <v>0</v>
      </c>
      <c r="AW36" s="16">
        <f t="shared" ref="AW36:AW39" si="129">AV36*(1+$F36)</f>
        <v>0</v>
      </c>
      <c r="AX36" s="16">
        <f t="shared" ref="AX36:AX39" si="130">AW36*(1+$F36)</f>
        <v>0</v>
      </c>
      <c r="AY36" s="16">
        <f t="shared" ref="AY36:AY39" si="131">AX36*(1+$F36)</f>
        <v>0</v>
      </c>
      <c r="AZ36" s="16">
        <f t="shared" ref="AZ36:AZ39" si="132">AY36*(1+$F36)</f>
        <v>0</v>
      </c>
      <c r="BA36" s="16">
        <f t="shared" ref="BA36:BA39" si="133">AZ36*(1+$F36)</f>
        <v>0</v>
      </c>
      <c r="BB36" s="16">
        <f t="shared" ref="BB36:BB39" si="134">BA36*(1+$F36)</f>
        <v>0</v>
      </c>
      <c r="BC36" s="16">
        <f t="shared" ref="BC36:BC39" si="135">BB36*(1+$F36)</f>
        <v>0</v>
      </c>
      <c r="BD36" s="16">
        <f t="shared" ref="BD36:BD39" si="136">BC36*(1+$F36)</f>
        <v>0</v>
      </c>
      <c r="BE36" s="16">
        <f t="shared" ref="BE36:BE39" si="137">BD36*(1+$F36)</f>
        <v>0</v>
      </c>
      <c r="BF36" s="16">
        <f t="shared" ref="BF36:BF39" si="138">BE36*(1+$F36)</f>
        <v>0</v>
      </c>
      <c r="BG36" s="16">
        <f t="shared" ref="BG36:BG39" si="139">BF36*(1+$F36)</f>
        <v>0</v>
      </c>
      <c r="BH36" s="16">
        <f t="shared" ref="BH36:BH39" si="140">BG36*(1+$F36)</f>
        <v>0</v>
      </c>
      <c r="BI36" s="16">
        <f t="shared" ref="BI36:BI39" si="141">BH36*(1+$F36)</f>
        <v>0</v>
      </c>
      <c r="BJ36" s="16">
        <f t="shared" ref="BJ36:BJ39" si="142">BI36*(1+$F36)</f>
        <v>0</v>
      </c>
      <c r="BK36" s="16">
        <f t="shared" ref="BK36:BK39" si="143">BJ36*(1+$F36)</f>
        <v>0</v>
      </c>
      <c r="BL36" s="16">
        <f t="shared" ref="BL36:BL39" si="144">BK36*(1+$F36)</f>
        <v>0</v>
      </c>
      <c r="BM36" s="16">
        <f t="shared" ref="BM36:BM39" si="145">BL36*(1+$F36)</f>
        <v>0</v>
      </c>
      <c r="BN36" s="16">
        <f t="shared" ref="BN36:BN39" si="146">BM36*(1+$F36)</f>
        <v>0</v>
      </c>
      <c r="BO36" s="16">
        <f t="shared" ref="BO36:BO39" si="147">BN36*(1+$F36)</f>
        <v>0</v>
      </c>
      <c r="BP36" s="16">
        <f t="shared" ref="BP36:BQ39" si="148">BO36*(1+$F36)</f>
        <v>0</v>
      </c>
      <c r="BQ36" s="17">
        <f t="shared" si="148"/>
        <v>0</v>
      </c>
    </row>
    <row r="37" spans="2:69" x14ac:dyDescent="0.25">
      <c r="B37" s="52"/>
      <c r="C37" s="129"/>
      <c r="D37" s="129" t="s">
        <v>54</v>
      </c>
      <c r="E37" s="22"/>
      <c r="F37" s="22"/>
      <c r="G37" s="161"/>
      <c r="H37" s="131"/>
      <c r="I37" s="129"/>
      <c r="J37" s="16">
        <f t="shared" si="115"/>
        <v>0</v>
      </c>
      <c r="K37" s="16">
        <f>J37*(1+$F37)</f>
        <v>0</v>
      </c>
      <c r="L37" s="16">
        <f t="shared" si="116"/>
        <v>0</v>
      </c>
      <c r="M37" s="16">
        <f t="shared" si="116"/>
        <v>0</v>
      </c>
      <c r="N37" s="16">
        <f t="shared" si="116"/>
        <v>0</v>
      </c>
      <c r="O37" s="16">
        <f t="shared" si="116"/>
        <v>0</v>
      </c>
      <c r="P37" s="16">
        <f t="shared" si="116"/>
        <v>0</v>
      </c>
      <c r="Q37" s="16">
        <f t="shared" si="116"/>
        <v>0</v>
      </c>
      <c r="R37" s="16">
        <f t="shared" si="116"/>
        <v>0</v>
      </c>
      <c r="S37" s="16">
        <f t="shared" si="116"/>
        <v>0</v>
      </c>
      <c r="T37" s="16">
        <f t="shared" si="116"/>
        <v>0</v>
      </c>
      <c r="U37" s="16">
        <f t="shared" si="116"/>
        <v>0</v>
      </c>
      <c r="V37" s="16">
        <f t="shared" si="116"/>
        <v>0</v>
      </c>
      <c r="W37" s="16">
        <f t="shared" si="116"/>
        <v>0</v>
      </c>
      <c r="X37" s="16">
        <f t="shared" si="116"/>
        <v>0</v>
      </c>
      <c r="Y37" s="16">
        <f t="shared" si="116"/>
        <v>0</v>
      </c>
      <c r="Z37" s="16">
        <f t="shared" si="116"/>
        <v>0</v>
      </c>
      <c r="AA37" s="16">
        <f t="shared" si="116"/>
        <v>0</v>
      </c>
      <c r="AB37" s="16">
        <f t="shared" si="116"/>
        <v>0</v>
      </c>
      <c r="AC37" s="16">
        <f t="shared" si="116"/>
        <v>0</v>
      </c>
      <c r="AD37" s="16">
        <f t="shared" si="116"/>
        <v>0</v>
      </c>
      <c r="AE37" s="16">
        <f t="shared" si="116"/>
        <v>0</v>
      </c>
      <c r="AF37" s="16">
        <f t="shared" si="116"/>
        <v>0</v>
      </c>
      <c r="AG37" s="16">
        <f t="shared" si="116"/>
        <v>0</v>
      </c>
      <c r="AH37" s="16">
        <f t="shared" si="116"/>
        <v>0</v>
      </c>
      <c r="AI37" s="16">
        <f t="shared" si="116"/>
        <v>0</v>
      </c>
      <c r="AJ37" s="16">
        <f t="shared" si="116"/>
        <v>0</v>
      </c>
      <c r="AK37" s="16">
        <f t="shared" si="117"/>
        <v>0</v>
      </c>
      <c r="AL37" s="16">
        <f t="shared" si="118"/>
        <v>0</v>
      </c>
      <c r="AM37" s="16">
        <f t="shared" si="119"/>
        <v>0</v>
      </c>
      <c r="AN37" s="16">
        <f t="shared" si="120"/>
        <v>0</v>
      </c>
      <c r="AO37" s="16">
        <f t="shared" si="121"/>
        <v>0</v>
      </c>
      <c r="AP37" s="16">
        <f t="shared" si="122"/>
        <v>0</v>
      </c>
      <c r="AQ37" s="16">
        <f t="shared" si="123"/>
        <v>0</v>
      </c>
      <c r="AR37" s="16">
        <f t="shared" si="124"/>
        <v>0</v>
      </c>
      <c r="AS37" s="16">
        <f t="shared" si="125"/>
        <v>0</v>
      </c>
      <c r="AT37" s="16">
        <f t="shared" si="126"/>
        <v>0</v>
      </c>
      <c r="AU37" s="16">
        <f t="shared" si="127"/>
        <v>0</v>
      </c>
      <c r="AV37" s="16">
        <f t="shared" si="128"/>
        <v>0</v>
      </c>
      <c r="AW37" s="16">
        <f t="shared" si="129"/>
        <v>0</v>
      </c>
      <c r="AX37" s="16">
        <f t="shared" si="130"/>
        <v>0</v>
      </c>
      <c r="AY37" s="16">
        <f t="shared" si="131"/>
        <v>0</v>
      </c>
      <c r="AZ37" s="16">
        <f t="shared" si="132"/>
        <v>0</v>
      </c>
      <c r="BA37" s="16">
        <f t="shared" si="133"/>
        <v>0</v>
      </c>
      <c r="BB37" s="16">
        <f t="shared" si="134"/>
        <v>0</v>
      </c>
      <c r="BC37" s="16">
        <f t="shared" si="135"/>
        <v>0</v>
      </c>
      <c r="BD37" s="16">
        <f t="shared" si="136"/>
        <v>0</v>
      </c>
      <c r="BE37" s="16">
        <f t="shared" si="137"/>
        <v>0</v>
      </c>
      <c r="BF37" s="16">
        <f t="shared" si="138"/>
        <v>0</v>
      </c>
      <c r="BG37" s="16">
        <f t="shared" si="139"/>
        <v>0</v>
      </c>
      <c r="BH37" s="16">
        <f t="shared" si="140"/>
        <v>0</v>
      </c>
      <c r="BI37" s="16">
        <f t="shared" si="141"/>
        <v>0</v>
      </c>
      <c r="BJ37" s="16">
        <f t="shared" si="142"/>
        <v>0</v>
      </c>
      <c r="BK37" s="16">
        <f t="shared" si="143"/>
        <v>0</v>
      </c>
      <c r="BL37" s="16">
        <f t="shared" si="144"/>
        <v>0</v>
      </c>
      <c r="BM37" s="16">
        <f t="shared" si="145"/>
        <v>0</v>
      </c>
      <c r="BN37" s="16">
        <f t="shared" si="146"/>
        <v>0</v>
      </c>
      <c r="BO37" s="16">
        <f t="shared" si="147"/>
        <v>0</v>
      </c>
      <c r="BP37" s="16">
        <f t="shared" si="148"/>
        <v>0</v>
      </c>
      <c r="BQ37" s="17">
        <f t="shared" si="148"/>
        <v>0</v>
      </c>
    </row>
    <row r="38" spans="2:69" x14ac:dyDescent="0.25">
      <c r="B38" s="52"/>
      <c r="C38" s="129"/>
      <c r="D38" s="129" t="s">
        <v>55</v>
      </c>
      <c r="E38" s="22"/>
      <c r="F38" s="24"/>
      <c r="G38" s="159"/>
      <c r="H38" s="131"/>
      <c r="I38" s="129"/>
      <c r="J38" s="16">
        <f t="shared" si="115"/>
        <v>0</v>
      </c>
      <c r="K38" s="16">
        <f>J38*(1+$F38)</f>
        <v>0</v>
      </c>
      <c r="L38" s="16">
        <f t="shared" si="116"/>
        <v>0</v>
      </c>
      <c r="M38" s="16">
        <f t="shared" si="116"/>
        <v>0</v>
      </c>
      <c r="N38" s="16">
        <f t="shared" si="116"/>
        <v>0</v>
      </c>
      <c r="O38" s="16">
        <f t="shared" si="116"/>
        <v>0</v>
      </c>
      <c r="P38" s="16">
        <f t="shared" si="116"/>
        <v>0</v>
      </c>
      <c r="Q38" s="16">
        <f t="shared" si="116"/>
        <v>0</v>
      </c>
      <c r="R38" s="16">
        <f t="shared" si="116"/>
        <v>0</v>
      </c>
      <c r="S38" s="16">
        <f t="shared" si="116"/>
        <v>0</v>
      </c>
      <c r="T38" s="16">
        <f t="shared" si="116"/>
        <v>0</v>
      </c>
      <c r="U38" s="16">
        <f t="shared" si="116"/>
        <v>0</v>
      </c>
      <c r="V38" s="16">
        <f t="shared" si="116"/>
        <v>0</v>
      </c>
      <c r="W38" s="16">
        <f t="shared" si="116"/>
        <v>0</v>
      </c>
      <c r="X38" s="16">
        <f t="shared" si="116"/>
        <v>0</v>
      </c>
      <c r="Y38" s="16">
        <f t="shared" si="116"/>
        <v>0</v>
      </c>
      <c r="Z38" s="16">
        <f t="shared" si="116"/>
        <v>0</v>
      </c>
      <c r="AA38" s="16">
        <f t="shared" si="116"/>
        <v>0</v>
      </c>
      <c r="AB38" s="16">
        <f t="shared" si="116"/>
        <v>0</v>
      </c>
      <c r="AC38" s="16">
        <f t="shared" si="116"/>
        <v>0</v>
      </c>
      <c r="AD38" s="16">
        <f t="shared" si="116"/>
        <v>0</v>
      </c>
      <c r="AE38" s="16">
        <f t="shared" si="116"/>
        <v>0</v>
      </c>
      <c r="AF38" s="16">
        <f t="shared" si="116"/>
        <v>0</v>
      </c>
      <c r="AG38" s="16">
        <f t="shared" si="116"/>
        <v>0</v>
      </c>
      <c r="AH38" s="16">
        <f t="shared" si="116"/>
        <v>0</v>
      </c>
      <c r="AI38" s="16">
        <f t="shared" si="116"/>
        <v>0</v>
      </c>
      <c r="AJ38" s="16">
        <f t="shared" si="116"/>
        <v>0</v>
      </c>
      <c r="AK38" s="16">
        <f t="shared" si="117"/>
        <v>0</v>
      </c>
      <c r="AL38" s="16">
        <f t="shared" si="118"/>
        <v>0</v>
      </c>
      <c r="AM38" s="16">
        <f t="shared" si="119"/>
        <v>0</v>
      </c>
      <c r="AN38" s="16">
        <f t="shared" si="120"/>
        <v>0</v>
      </c>
      <c r="AO38" s="16">
        <f t="shared" si="121"/>
        <v>0</v>
      </c>
      <c r="AP38" s="16">
        <f t="shared" si="122"/>
        <v>0</v>
      </c>
      <c r="AQ38" s="16">
        <f t="shared" si="123"/>
        <v>0</v>
      </c>
      <c r="AR38" s="16">
        <f t="shared" si="124"/>
        <v>0</v>
      </c>
      <c r="AS38" s="16">
        <f t="shared" si="125"/>
        <v>0</v>
      </c>
      <c r="AT38" s="16">
        <f t="shared" si="126"/>
        <v>0</v>
      </c>
      <c r="AU38" s="16">
        <f t="shared" si="127"/>
        <v>0</v>
      </c>
      <c r="AV38" s="16">
        <f t="shared" si="128"/>
        <v>0</v>
      </c>
      <c r="AW38" s="16">
        <f t="shared" si="129"/>
        <v>0</v>
      </c>
      <c r="AX38" s="16">
        <f t="shared" si="130"/>
        <v>0</v>
      </c>
      <c r="AY38" s="16">
        <f t="shared" si="131"/>
        <v>0</v>
      </c>
      <c r="AZ38" s="16">
        <f t="shared" si="132"/>
        <v>0</v>
      </c>
      <c r="BA38" s="16">
        <f t="shared" si="133"/>
        <v>0</v>
      </c>
      <c r="BB38" s="16">
        <f t="shared" si="134"/>
        <v>0</v>
      </c>
      <c r="BC38" s="16">
        <f t="shared" si="135"/>
        <v>0</v>
      </c>
      <c r="BD38" s="16">
        <f t="shared" si="136"/>
        <v>0</v>
      </c>
      <c r="BE38" s="16">
        <f t="shared" si="137"/>
        <v>0</v>
      </c>
      <c r="BF38" s="16">
        <f t="shared" si="138"/>
        <v>0</v>
      </c>
      <c r="BG38" s="16">
        <f t="shared" si="139"/>
        <v>0</v>
      </c>
      <c r="BH38" s="16">
        <f t="shared" si="140"/>
        <v>0</v>
      </c>
      <c r="BI38" s="16">
        <f t="shared" si="141"/>
        <v>0</v>
      </c>
      <c r="BJ38" s="16">
        <f t="shared" si="142"/>
        <v>0</v>
      </c>
      <c r="BK38" s="16">
        <f t="shared" si="143"/>
        <v>0</v>
      </c>
      <c r="BL38" s="16">
        <f t="shared" si="144"/>
        <v>0</v>
      </c>
      <c r="BM38" s="16">
        <f t="shared" si="145"/>
        <v>0</v>
      </c>
      <c r="BN38" s="16">
        <f t="shared" si="146"/>
        <v>0</v>
      </c>
      <c r="BO38" s="16">
        <f t="shared" si="147"/>
        <v>0</v>
      </c>
      <c r="BP38" s="16">
        <f t="shared" si="148"/>
        <v>0</v>
      </c>
      <c r="BQ38" s="17">
        <f t="shared" si="148"/>
        <v>0</v>
      </c>
    </row>
    <row r="39" spans="2:69" x14ac:dyDescent="0.25">
      <c r="B39" s="52"/>
      <c r="C39" s="129"/>
      <c r="D39" s="129" t="s">
        <v>56</v>
      </c>
      <c r="E39" s="22"/>
      <c r="F39" s="22"/>
      <c r="G39" s="161"/>
      <c r="H39" s="131"/>
      <c r="I39" s="129"/>
      <c r="J39" s="16">
        <f t="shared" si="115"/>
        <v>0</v>
      </c>
      <c r="K39" s="16">
        <f>J39*(1+$F39)</f>
        <v>0</v>
      </c>
      <c r="L39" s="16">
        <f t="shared" si="116"/>
        <v>0</v>
      </c>
      <c r="M39" s="16">
        <f t="shared" si="116"/>
        <v>0</v>
      </c>
      <c r="N39" s="16">
        <f t="shared" si="116"/>
        <v>0</v>
      </c>
      <c r="O39" s="16">
        <f t="shared" si="116"/>
        <v>0</v>
      </c>
      <c r="P39" s="16">
        <f t="shared" si="116"/>
        <v>0</v>
      </c>
      <c r="Q39" s="16">
        <f t="shared" si="116"/>
        <v>0</v>
      </c>
      <c r="R39" s="16">
        <f t="shared" si="116"/>
        <v>0</v>
      </c>
      <c r="S39" s="16">
        <f t="shared" si="116"/>
        <v>0</v>
      </c>
      <c r="T39" s="16">
        <f t="shared" si="116"/>
        <v>0</v>
      </c>
      <c r="U39" s="16">
        <f t="shared" si="116"/>
        <v>0</v>
      </c>
      <c r="V39" s="16">
        <f t="shared" si="116"/>
        <v>0</v>
      </c>
      <c r="W39" s="16">
        <f t="shared" si="116"/>
        <v>0</v>
      </c>
      <c r="X39" s="16">
        <f t="shared" si="116"/>
        <v>0</v>
      </c>
      <c r="Y39" s="16">
        <f t="shared" si="116"/>
        <v>0</v>
      </c>
      <c r="Z39" s="16">
        <f t="shared" si="116"/>
        <v>0</v>
      </c>
      <c r="AA39" s="16">
        <f t="shared" si="116"/>
        <v>0</v>
      </c>
      <c r="AB39" s="16">
        <f t="shared" si="116"/>
        <v>0</v>
      </c>
      <c r="AC39" s="16">
        <f t="shared" si="116"/>
        <v>0</v>
      </c>
      <c r="AD39" s="16">
        <f t="shared" si="116"/>
        <v>0</v>
      </c>
      <c r="AE39" s="16">
        <f t="shared" si="116"/>
        <v>0</v>
      </c>
      <c r="AF39" s="16">
        <f t="shared" si="116"/>
        <v>0</v>
      </c>
      <c r="AG39" s="16">
        <f t="shared" si="116"/>
        <v>0</v>
      </c>
      <c r="AH39" s="16">
        <f t="shared" si="116"/>
        <v>0</v>
      </c>
      <c r="AI39" s="16">
        <f t="shared" si="116"/>
        <v>0</v>
      </c>
      <c r="AJ39" s="16">
        <f t="shared" si="116"/>
        <v>0</v>
      </c>
      <c r="AK39" s="16">
        <f t="shared" si="117"/>
        <v>0</v>
      </c>
      <c r="AL39" s="16">
        <f t="shared" si="118"/>
        <v>0</v>
      </c>
      <c r="AM39" s="16">
        <f t="shared" si="119"/>
        <v>0</v>
      </c>
      <c r="AN39" s="16">
        <f t="shared" si="120"/>
        <v>0</v>
      </c>
      <c r="AO39" s="16">
        <f t="shared" si="121"/>
        <v>0</v>
      </c>
      <c r="AP39" s="16">
        <f t="shared" si="122"/>
        <v>0</v>
      </c>
      <c r="AQ39" s="16">
        <f t="shared" si="123"/>
        <v>0</v>
      </c>
      <c r="AR39" s="16">
        <f t="shared" si="124"/>
        <v>0</v>
      </c>
      <c r="AS39" s="16">
        <f t="shared" si="125"/>
        <v>0</v>
      </c>
      <c r="AT39" s="16">
        <f t="shared" si="126"/>
        <v>0</v>
      </c>
      <c r="AU39" s="16">
        <f t="shared" si="127"/>
        <v>0</v>
      </c>
      <c r="AV39" s="16">
        <f t="shared" si="128"/>
        <v>0</v>
      </c>
      <c r="AW39" s="16">
        <f t="shared" si="129"/>
        <v>0</v>
      </c>
      <c r="AX39" s="16">
        <f t="shared" si="130"/>
        <v>0</v>
      </c>
      <c r="AY39" s="16">
        <f t="shared" si="131"/>
        <v>0</v>
      </c>
      <c r="AZ39" s="16">
        <f t="shared" si="132"/>
        <v>0</v>
      </c>
      <c r="BA39" s="16">
        <f t="shared" si="133"/>
        <v>0</v>
      </c>
      <c r="BB39" s="16">
        <f t="shared" si="134"/>
        <v>0</v>
      </c>
      <c r="BC39" s="16">
        <f t="shared" si="135"/>
        <v>0</v>
      </c>
      <c r="BD39" s="16">
        <f t="shared" si="136"/>
        <v>0</v>
      </c>
      <c r="BE39" s="16">
        <f t="shared" si="137"/>
        <v>0</v>
      </c>
      <c r="BF39" s="16">
        <f t="shared" si="138"/>
        <v>0</v>
      </c>
      <c r="BG39" s="16">
        <f t="shared" si="139"/>
        <v>0</v>
      </c>
      <c r="BH39" s="16">
        <f t="shared" si="140"/>
        <v>0</v>
      </c>
      <c r="BI39" s="16">
        <f t="shared" si="141"/>
        <v>0</v>
      </c>
      <c r="BJ39" s="16">
        <f t="shared" si="142"/>
        <v>0</v>
      </c>
      <c r="BK39" s="16">
        <f t="shared" si="143"/>
        <v>0</v>
      </c>
      <c r="BL39" s="16">
        <f t="shared" si="144"/>
        <v>0</v>
      </c>
      <c r="BM39" s="16">
        <f t="shared" si="145"/>
        <v>0</v>
      </c>
      <c r="BN39" s="16">
        <f t="shared" si="146"/>
        <v>0</v>
      </c>
      <c r="BO39" s="16">
        <f t="shared" si="147"/>
        <v>0</v>
      </c>
      <c r="BP39" s="16">
        <f t="shared" si="148"/>
        <v>0</v>
      </c>
      <c r="BQ39" s="17">
        <f t="shared" si="148"/>
        <v>0</v>
      </c>
    </row>
    <row r="40" spans="2:69" s="13" customFormat="1" x14ac:dyDescent="0.25">
      <c r="B40" s="12"/>
      <c r="C40" s="132"/>
      <c r="D40" s="132" t="s">
        <v>57</v>
      </c>
      <c r="E40" s="23">
        <f>SUM(E36:E39)</f>
        <v>0</v>
      </c>
      <c r="F40" s="23"/>
      <c r="G40" s="160"/>
      <c r="H40" s="141"/>
      <c r="I40" s="132"/>
      <c r="J40" s="18">
        <f>SUM(J36:J39)</f>
        <v>0</v>
      </c>
      <c r="K40" s="18">
        <f t="shared" ref="K40:AJ40" si="149">SUM(K36:K39)</f>
        <v>0</v>
      </c>
      <c r="L40" s="18">
        <f t="shared" si="149"/>
        <v>0</v>
      </c>
      <c r="M40" s="18">
        <f t="shared" si="149"/>
        <v>0</v>
      </c>
      <c r="N40" s="18">
        <f t="shared" si="149"/>
        <v>0</v>
      </c>
      <c r="O40" s="18">
        <f t="shared" si="149"/>
        <v>0</v>
      </c>
      <c r="P40" s="18">
        <f t="shared" si="149"/>
        <v>0</v>
      </c>
      <c r="Q40" s="18">
        <f t="shared" si="149"/>
        <v>0</v>
      </c>
      <c r="R40" s="18">
        <f t="shared" si="149"/>
        <v>0</v>
      </c>
      <c r="S40" s="18">
        <f t="shared" si="149"/>
        <v>0</v>
      </c>
      <c r="T40" s="18">
        <f t="shared" si="149"/>
        <v>0</v>
      </c>
      <c r="U40" s="18">
        <f t="shared" si="149"/>
        <v>0</v>
      </c>
      <c r="V40" s="18">
        <f t="shared" si="149"/>
        <v>0</v>
      </c>
      <c r="W40" s="18">
        <f t="shared" si="149"/>
        <v>0</v>
      </c>
      <c r="X40" s="18">
        <f t="shared" si="149"/>
        <v>0</v>
      </c>
      <c r="Y40" s="18">
        <f t="shared" si="149"/>
        <v>0</v>
      </c>
      <c r="Z40" s="18">
        <f t="shared" si="149"/>
        <v>0</v>
      </c>
      <c r="AA40" s="18">
        <f t="shared" si="149"/>
        <v>0</v>
      </c>
      <c r="AB40" s="18">
        <f t="shared" si="149"/>
        <v>0</v>
      </c>
      <c r="AC40" s="18">
        <f t="shared" si="149"/>
        <v>0</v>
      </c>
      <c r="AD40" s="18">
        <f t="shared" si="149"/>
        <v>0</v>
      </c>
      <c r="AE40" s="18">
        <f t="shared" si="149"/>
        <v>0</v>
      </c>
      <c r="AF40" s="18">
        <f t="shared" si="149"/>
        <v>0</v>
      </c>
      <c r="AG40" s="18">
        <f t="shared" si="149"/>
        <v>0</v>
      </c>
      <c r="AH40" s="18">
        <f t="shared" si="149"/>
        <v>0</v>
      </c>
      <c r="AI40" s="18">
        <f t="shared" si="149"/>
        <v>0</v>
      </c>
      <c r="AJ40" s="18">
        <f t="shared" si="149"/>
        <v>0</v>
      </c>
      <c r="AK40" s="18">
        <f t="shared" ref="AK40:BF40" si="150">SUM(AK36:AK39)</f>
        <v>0</v>
      </c>
      <c r="AL40" s="18">
        <f t="shared" si="150"/>
        <v>0</v>
      </c>
      <c r="AM40" s="18">
        <f t="shared" si="150"/>
        <v>0</v>
      </c>
      <c r="AN40" s="18">
        <f t="shared" si="150"/>
        <v>0</v>
      </c>
      <c r="AO40" s="18">
        <f t="shared" si="150"/>
        <v>0</v>
      </c>
      <c r="AP40" s="18">
        <f t="shared" si="150"/>
        <v>0</v>
      </c>
      <c r="AQ40" s="18">
        <f t="shared" si="150"/>
        <v>0</v>
      </c>
      <c r="AR40" s="18">
        <f t="shared" si="150"/>
        <v>0</v>
      </c>
      <c r="AS40" s="18">
        <f t="shared" si="150"/>
        <v>0</v>
      </c>
      <c r="AT40" s="18">
        <f t="shared" si="150"/>
        <v>0</v>
      </c>
      <c r="AU40" s="18">
        <f t="shared" si="150"/>
        <v>0</v>
      </c>
      <c r="AV40" s="18">
        <f t="shared" si="150"/>
        <v>0</v>
      </c>
      <c r="AW40" s="18">
        <f t="shared" si="150"/>
        <v>0</v>
      </c>
      <c r="AX40" s="18">
        <f t="shared" si="150"/>
        <v>0</v>
      </c>
      <c r="AY40" s="18">
        <f t="shared" si="150"/>
        <v>0</v>
      </c>
      <c r="AZ40" s="18">
        <f t="shared" si="150"/>
        <v>0</v>
      </c>
      <c r="BA40" s="18">
        <f t="shared" si="150"/>
        <v>0</v>
      </c>
      <c r="BB40" s="18">
        <f t="shared" si="150"/>
        <v>0</v>
      </c>
      <c r="BC40" s="18">
        <f t="shared" si="150"/>
        <v>0</v>
      </c>
      <c r="BD40" s="18">
        <f t="shared" si="150"/>
        <v>0</v>
      </c>
      <c r="BE40" s="18">
        <f t="shared" si="150"/>
        <v>0</v>
      </c>
      <c r="BF40" s="18">
        <f t="shared" si="150"/>
        <v>0</v>
      </c>
      <c r="BG40" s="18">
        <f t="shared" ref="BG40:BN40" si="151">SUM(BG36:BG39)</f>
        <v>0</v>
      </c>
      <c r="BH40" s="18">
        <f t="shared" si="151"/>
        <v>0</v>
      </c>
      <c r="BI40" s="18">
        <f t="shared" si="151"/>
        <v>0</v>
      </c>
      <c r="BJ40" s="18">
        <f t="shared" si="151"/>
        <v>0</v>
      </c>
      <c r="BK40" s="18">
        <f t="shared" si="151"/>
        <v>0</v>
      </c>
      <c r="BL40" s="18">
        <f t="shared" si="151"/>
        <v>0</v>
      </c>
      <c r="BM40" s="18">
        <f t="shared" si="151"/>
        <v>0</v>
      </c>
      <c r="BN40" s="18">
        <f t="shared" si="151"/>
        <v>0</v>
      </c>
      <c r="BO40" s="18">
        <f t="shared" ref="BO40:BQ40" si="152">SUM(BO36:BO39)</f>
        <v>0</v>
      </c>
      <c r="BP40" s="18">
        <f t="shared" si="152"/>
        <v>0</v>
      </c>
      <c r="BQ40" s="19">
        <f t="shared" si="152"/>
        <v>0</v>
      </c>
    </row>
    <row r="41" spans="2:69" s="4" customFormat="1" ht="5.45" customHeight="1" x14ac:dyDescent="0.15">
      <c r="B41" s="58"/>
      <c r="C41" s="135"/>
      <c r="D41" s="135"/>
      <c r="E41" s="20"/>
      <c r="F41" s="20"/>
      <c r="G41" s="145"/>
      <c r="H41" s="136"/>
      <c r="I41" s="135"/>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1"/>
    </row>
    <row r="42" spans="2:69" x14ac:dyDescent="0.25">
      <c r="B42" s="52"/>
      <c r="C42" s="129"/>
      <c r="D42" s="129" t="s">
        <v>58</v>
      </c>
      <c r="E42" s="22"/>
      <c r="F42" s="22"/>
      <c r="G42" s="161"/>
      <c r="H42" s="131"/>
      <c r="I42" s="129"/>
      <c r="J42" s="16">
        <f t="shared" ref="J42:J45" si="153">E42</f>
        <v>0</v>
      </c>
      <c r="K42" s="16">
        <f>J42*(1+$F42)</f>
        <v>0</v>
      </c>
      <c r="L42" s="16">
        <f t="shared" ref="L42:AJ45" si="154">K42*(1+$F42)</f>
        <v>0</v>
      </c>
      <c r="M42" s="16">
        <f t="shared" si="154"/>
        <v>0</v>
      </c>
      <c r="N42" s="16">
        <f t="shared" si="154"/>
        <v>0</v>
      </c>
      <c r="O42" s="16">
        <f t="shared" si="154"/>
        <v>0</v>
      </c>
      <c r="P42" s="16">
        <f t="shared" si="154"/>
        <v>0</v>
      </c>
      <c r="Q42" s="16">
        <f t="shared" si="154"/>
        <v>0</v>
      </c>
      <c r="R42" s="16">
        <f t="shared" si="154"/>
        <v>0</v>
      </c>
      <c r="S42" s="16">
        <f t="shared" si="154"/>
        <v>0</v>
      </c>
      <c r="T42" s="16">
        <f t="shared" si="154"/>
        <v>0</v>
      </c>
      <c r="U42" s="16">
        <f t="shared" si="154"/>
        <v>0</v>
      </c>
      <c r="V42" s="16">
        <f t="shared" si="154"/>
        <v>0</v>
      </c>
      <c r="W42" s="16">
        <f t="shared" si="154"/>
        <v>0</v>
      </c>
      <c r="X42" s="16">
        <f t="shared" si="154"/>
        <v>0</v>
      </c>
      <c r="Y42" s="16">
        <f t="shared" si="154"/>
        <v>0</v>
      </c>
      <c r="Z42" s="16">
        <f t="shared" si="154"/>
        <v>0</v>
      </c>
      <c r="AA42" s="16">
        <f t="shared" si="154"/>
        <v>0</v>
      </c>
      <c r="AB42" s="16">
        <f t="shared" si="154"/>
        <v>0</v>
      </c>
      <c r="AC42" s="16">
        <f t="shared" si="154"/>
        <v>0</v>
      </c>
      <c r="AD42" s="16">
        <f t="shared" si="154"/>
        <v>0</v>
      </c>
      <c r="AE42" s="16">
        <f t="shared" si="154"/>
        <v>0</v>
      </c>
      <c r="AF42" s="16">
        <f t="shared" si="154"/>
        <v>0</v>
      </c>
      <c r="AG42" s="16">
        <f t="shared" si="154"/>
        <v>0</v>
      </c>
      <c r="AH42" s="16">
        <f t="shared" si="154"/>
        <v>0</v>
      </c>
      <c r="AI42" s="16">
        <f t="shared" si="154"/>
        <v>0</v>
      </c>
      <c r="AJ42" s="16">
        <f t="shared" si="154"/>
        <v>0</v>
      </c>
      <c r="AK42" s="16">
        <f t="shared" ref="AK42:AK45" si="155">AJ42*(1+$F42)</f>
        <v>0</v>
      </c>
      <c r="AL42" s="16">
        <f t="shared" ref="AL42:AL45" si="156">AK42*(1+$F42)</f>
        <v>0</v>
      </c>
      <c r="AM42" s="16">
        <f t="shared" ref="AM42:AM45" si="157">AL42*(1+$F42)</f>
        <v>0</v>
      </c>
      <c r="AN42" s="16">
        <f t="shared" ref="AN42:AN45" si="158">AM42*(1+$F42)</f>
        <v>0</v>
      </c>
      <c r="AO42" s="16">
        <f t="shared" ref="AO42:AO45" si="159">AN42*(1+$F42)</f>
        <v>0</v>
      </c>
      <c r="AP42" s="16">
        <f t="shared" ref="AP42:AP45" si="160">AO42*(1+$F42)</f>
        <v>0</v>
      </c>
      <c r="AQ42" s="16">
        <f t="shared" ref="AQ42:AQ45" si="161">AP42*(1+$F42)</f>
        <v>0</v>
      </c>
      <c r="AR42" s="16">
        <f t="shared" ref="AR42:AR45" si="162">AQ42*(1+$F42)</f>
        <v>0</v>
      </c>
      <c r="AS42" s="16">
        <f t="shared" ref="AS42:AS45" si="163">AR42*(1+$F42)</f>
        <v>0</v>
      </c>
      <c r="AT42" s="16">
        <f t="shared" ref="AT42:AT45" si="164">AS42*(1+$F42)</f>
        <v>0</v>
      </c>
      <c r="AU42" s="16">
        <f t="shared" ref="AU42:AU45" si="165">AT42*(1+$F42)</f>
        <v>0</v>
      </c>
      <c r="AV42" s="16">
        <f t="shared" ref="AV42:AV45" si="166">AU42*(1+$F42)</f>
        <v>0</v>
      </c>
      <c r="AW42" s="16">
        <f t="shared" ref="AW42:AW45" si="167">AV42*(1+$F42)</f>
        <v>0</v>
      </c>
      <c r="AX42" s="16">
        <f t="shared" ref="AX42:AX45" si="168">AW42*(1+$F42)</f>
        <v>0</v>
      </c>
      <c r="AY42" s="16">
        <f t="shared" ref="AY42:AY45" si="169">AX42*(1+$F42)</f>
        <v>0</v>
      </c>
      <c r="AZ42" s="16">
        <f t="shared" ref="AZ42:AZ45" si="170">AY42*(1+$F42)</f>
        <v>0</v>
      </c>
      <c r="BA42" s="16">
        <f t="shared" ref="BA42:BA45" si="171">AZ42*(1+$F42)</f>
        <v>0</v>
      </c>
      <c r="BB42" s="16">
        <f t="shared" ref="BB42:BB45" si="172">BA42*(1+$F42)</f>
        <v>0</v>
      </c>
      <c r="BC42" s="16">
        <f t="shared" ref="BC42:BC45" si="173">BB42*(1+$F42)</f>
        <v>0</v>
      </c>
      <c r="BD42" s="16">
        <f t="shared" ref="BD42:BD45" si="174">BC42*(1+$F42)</f>
        <v>0</v>
      </c>
      <c r="BE42" s="16">
        <f t="shared" ref="BE42:BE45" si="175">BD42*(1+$F42)</f>
        <v>0</v>
      </c>
      <c r="BF42" s="16">
        <f t="shared" ref="BF42:BF45" si="176">BE42*(1+$F42)</f>
        <v>0</v>
      </c>
      <c r="BG42" s="16">
        <f t="shared" ref="BG42:BG45" si="177">BF42*(1+$F42)</f>
        <v>0</v>
      </c>
      <c r="BH42" s="16">
        <f t="shared" ref="BH42:BH45" si="178">BG42*(1+$F42)</f>
        <v>0</v>
      </c>
      <c r="BI42" s="16">
        <f t="shared" ref="BI42:BI45" si="179">BH42*(1+$F42)</f>
        <v>0</v>
      </c>
      <c r="BJ42" s="16">
        <f t="shared" ref="BJ42:BJ45" si="180">BI42*(1+$F42)</f>
        <v>0</v>
      </c>
      <c r="BK42" s="16">
        <f t="shared" ref="BK42:BK45" si="181">BJ42*(1+$F42)</f>
        <v>0</v>
      </c>
      <c r="BL42" s="16">
        <f t="shared" ref="BL42:BL45" si="182">BK42*(1+$F42)</f>
        <v>0</v>
      </c>
      <c r="BM42" s="16">
        <f t="shared" ref="BM42:BM45" si="183">BL42*(1+$F42)</f>
        <v>0</v>
      </c>
      <c r="BN42" s="16">
        <f t="shared" ref="BN42:BN45" si="184">BM42*(1+$F42)</f>
        <v>0</v>
      </c>
      <c r="BO42" s="16">
        <f t="shared" ref="BO42:BO45" si="185">BN42*(1+$F42)</f>
        <v>0</v>
      </c>
      <c r="BP42" s="16">
        <f t="shared" ref="BP42:BQ45" si="186">BO42*(1+$F42)</f>
        <v>0</v>
      </c>
      <c r="BQ42" s="17">
        <f t="shared" si="186"/>
        <v>0</v>
      </c>
    </row>
    <row r="43" spans="2:69" x14ac:dyDescent="0.25">
      <c r="B43" s="52"/>
      <c r="C43" s="129"/>
      <c r="D43" s="129" t="s">
        <v>59</v>
      </c>
      <c r="E43" s="22"/>
      <c r="F43" s="24"/>
      <c r="G43" s="159"/>
      <c r="H43" s="131"/>
      <c r="I43" s="129"/>
      <c r="J43" s="16">
        <f t="shared" si="153"/>
        <v>0</v>
      </c>
      <c r="K43" s="16">
        <f>J43*(1+$F43)</f>
        <v>0</v>
      </c>
      <c r="L43" s="16">
        <f t="shared" si="154"/>
        <v>0</v>
      </c>
      <c r="M43" s="16">
        <f t="shared" si="154"/>
        <v>0</v>
      </c>
      <c r="N43" s="16">
        <f t="shared" si="154"/>
        <v>0</v>
      </c>
      <c r="O43" s="16">
        <f t="shared" si="154"/>
        <v>0</v>
      </c>
      <c r="P43" s="16">
        <f t="shared" si="154"/>
        <v>0</v>
      </c>
      <c r="Q43" s="16">
        <f t="shared" si="154"/>
        <v>0</v>
      </c>
      <c r="R43" s="16">
        <f t="shared" si="154"/>
        <v>0</v>
      </c>
      <c r="S43" s="16">
        <f t="shared" si="154"/>
        <v>0</v>
      </c>
      <c r="T43" s="16">
        <f t="shared" si="154"/>
        <v>0</v>
      </c>
      <c r="U43" s="16">
        <f t="shared" si="154"/>
        <v>0</v>
      </c>
      <c r="V43" s="16">
        <f t="shared" si="154"/>
        <v>0</v>
      </c>
      <c r="W43" s="16">
        <f t="shared" si="154"/>
        <v>0</v>
      </c>
      <c r="X43" s="16">
        <f t="shared" si="154"/>
        <v>0</v>
      </c>
      <c r="Y43" s="16">
        <f t="shared" si="154"/>
        <v>0</v>
      </c>
      <c r="Z43" s="16">
        <f t="shared" si="154"/>
        <v>0</v>
      </c>
      <c r="AA43" s="16">
        <f t="shared" si="154"/>
        <v>0</v>
      </c>
      <c r="AB43" s="16">
        <f t="shared" si="154"/>
        <v>0</v>
      </c>
      <c r="AC43" s="16">
        <f t="shared" si="154"/>
        <v>0</v>
      </c>
      <c r="AD43" s="16">
        <f t="shared" si="154"/>
        <v>0</v>
      </c>
      <c r="AE43" s="16">
        <f t="shared" si="154"/>
        <v>0</v>
      </c>
      <c r="AF43" s="16">
        <f t="shared" si="154"/>
        <v>0</v>
      </c>
      <c r="AG43" s="16">
        <f t="shared" si="154"/>
        <v>0</v>
      </c>
      <c r="AH43" s="16">
        <f t="shared" si="154"/>
        <v>0</v>
      </c>
      <c r="AI43" s="16">
        <f t="shared" si="154"/>
        <v>0</v>
      </c>
      <c r="AJ43" s="16">
        <f t="shared" si="154"/>
        <v>0</v>
      </c>
      <c r="AK43" s="16">
        <f t="shared" si="155"/>
        <v>0</v>
      </c>
      <c r="AL43" s="16">
        <f t="shared" si="156"/>
        <v>0</v>
      </c>
      <c r="AM43" s="16">
        <f t="shared" si="157"/>
        <v>0</v>
      </c>
      <c r="AN43" s="16">
        <f t="shared" si="158"/>
        <v>0</v>
      </c>
      <c r="AO43" s="16">
        <f t="shared" si="159"/>
        <v>0</v>
      </c>
      <c r="AP43" s="16">
        <f t="shared" si="160"/>
        <v>0</v>
      </c>
      <c r="AQ43" s="16">
        <f t="shared" si="161"/>
        <v>0</v>
      </c>
      <c r="AR43" s="16">
        <f t="shared" si="162"/>
        <v>0</v>
      </c>
      <c r="AS43" s="16">
        <f t="shared" si="163"/>
        <v>0</v>
      </c>
      <c r="AT43" s="16">
        <f t="shared" si="164"/>
        <v>0</v>
      </c>
      <c r="AU43" s="16">
        <f t="shared" si="165"/>
        <v>0</v>
      </c>
      <c r="AV43" s="16">
        <f t="shared" si="166"/>
        <v>0</v>
      </c>
      <c r="AW43" s="16">
        <f t="shared" si="167"/>
        <v>0</v>
      </c>
      <c r="AX43" s="16">
        <f t="shared" si="168"/>
        <v>0</v>
      </c>
      <c r="AY43" s="16">
        <f t="shared" si="169"/>
        <v>0</v>
      </c>
      <c r="AZ43" s="16">
        <f t="shared" si="170"/>
        <v>0</v>
      </c>
      <c r="BA43" s="16">
        <f t="shared" si="171"/>
        <v>0</v>
      </c>
      <c r="BB43" s="16">
        <f t="shared" si="172"/>
        <v>0</v>
      </c>
      <c r="BC43" s="16">
        <f t="shared" si="173"/>
        <v>0</v>
      </c>
      <c r="BD43" s="16">
        <f t="shared" si="174"/>
        <v>0</v>
      </c>
      <c r="BE43" s="16">
        <f t="shared" si="175"/>
        <v>0</v>
      </c>
      <c r="BF43" s="16">
        <f t="shared" si="176"/>
        <v>0</v>
      </c>
      <c r="BG43" s="16">
        <f t="shared" si="177"/>
        <v>0</v>
      </c>
      <c r="BH43" s="16">
        <f t="shared" si="178"/>
        <v>0</v>
      </c>
      <c r="BI43" s="16">
        <f t="shared" si="179"/>
        <v>0</v>
      </c>
      <c r="BJ43" s="16">
        <f t="shared" si="180"/>
        <v>0</v>
      </c>
      <c r="BK43" s="16">
        <f t="shared" si="181"/>
        <v>0</v>
      </c>
      <c r="BL43" s="16">
        <f t="shared" si="182"/>
        <v>0</v>
      </c>
      <c r="BM43" s="16">
        <f t="shared" si="183"/>
        <v>0</v>
      </c>
      <c r="BN43" s="16">
        <f t="shared" si="184"/>
        <v>0</v>
      </c>
      <c r="BO43" s="16">
        <f t="shared" si="185"/>
        <v>0</v>
      </c>
      <c r="BP43" s="16">
        <f t="shared" si="186"/>
        <v>0</v>
      </c>
      <c r="BQ43" s="17">
        <f t="shared" si="186"/>
        <v>0</v>
      </c>
    </row>
    <row r="44" spans="2:69" x14ac:dyDescent="0.25">
      <c r="B44" s="52"/>
      <c r="C44" s="129"/>
      <c r="D44" s="129" t="s">
        <v>60</v>
      </c>
      <c r="E44" s="22"/>
      <c r="F44" s="24"/>
      <c r="G44" s="159"/>
      <c r="H44" s="131"/>
      <c r="I44" s="129"/>
      <c r="J44" s="16">
        <f t="shared" si="153"/>
        <v>0</v>
      </c>
      <c r="K44" s="16">
        <f>J44*(1+$F44)</f>
        <v>0</v>
      </c>
      <c r="L44" s="16">
        <f t="shared" si="154"/>
        <v>0</v>
      </c>
      <c r="M44" s="16">
        <f t="shared" si="154"/>
        <v>0</v>
      </c>
      <c r="N44" s="16">
        <f t="shared" si="154"/>
        <v>0</v>
      </c>
      <c r="O44" s="16">
        <f t="shared" si="154"/>
        <v>0</v>
      </c>
      <c r="P44" s="16">
        <f t="shared" si="154"/>
        <v>0</v>
      </c>
      <c r="Q44" s="16">
        <f t="shared" si="154"/>
        <v>0</v>
      </c>
      <c r="R44" s="16">
        <f t="shared" si="154"/>
        <v>0</v>
      </c>
      <c r="S44" s="16">
        <f t="shared" si="154"/>
        <v>0</v>
      </c>
      <c r="T44" s="16">
        <f t="shared" si="154"/>
        <v>0</v>
      </c>
      <c r="U44" s="16">
        <f t="shared" si="154"/>
        <v>0</v>
      </c>
      <c r="V44" s="16">
        <f t="shared" si="154"/>
        <v>0</v>
      </c>
      <c r="W44" s="16">
        <f t="shared" si="154"/>
        <v>0</v>
      </c>
      <c r="X44" s="16">
        <f t="shared" si="154"/>
        <v>0</v>
      </c>
      <c r="Y44" s="16">
        <f t="shared" si="154"/>
        <v>0</v>
      </c>
      <c r="Z44" s="16">
        <f t="shared" si="154"/>
        <v>0</v>
      </c>
      <c r="AA44" s="16">
        <f t="shared" si="154"/>
        <v>0</v>
      </c>
      <c r="AB44" s="16">
        <f t="shared" si="154"/>
        <v>0</v>
      </c>
      <c r="AC44" s="16">
        <f t="shared" si="154"/>
        <v>0</v>
      </c>
      <c r="AD44" s="16">
        <f t="shared" si="154"/>
        <v>0</v>
      </c>
      <c r="AE44" s="16">
        <f t="shared" si="154"/>
        <v>0</v>
      </c>
      <c r="AF44" s="16">
        <f t="shared" si="154"/>
        <v>0</v>
      </c>
      <c r="AG44" s="16">
        <f t="shared" si="154"/>
        <v>0</v>
      </c>
      <c r="AH44" s="16">
        <f t="shared" si="154"/>
        <v>0</v>
      </c>
      <c r="AI44" s="16">
        <f t="shared" si="154"/>
        <v>0</v>
      </c>
      <c r="AJ44" s="16">
        <f t="shared" si="154"/>
        <v>0</v>
      </c>
      <c r="AK44" s="16">
        <f t="shared" si="155"/>
        <v>0</v>
      </c>
      <c r="AL44" s="16">
        <f t="shared" si="156"/>
        <v>0</v>
      </c>
      <c r="AM44" s="16">
        <f t="shared" si="157"/>
        <v>0</v>
      </c>
      <c r="AN44" s="16">
        <f t="shared" si="158"/>
        <v>0</v>
      </c>
      <c r="AO44" s="16">
        <f t="shared" si="159"/>
        <v>0</v>
      </c>
      <c r="AP44" s="16">
        <f t="shared" si="160"/>
        <v>0</v>
      </c>
      <c r="AQ44" s="16">
        <f t="shared" si="161"/>
        <v>0</v>
      </c>
      <c r="AR44" s="16">
        <f t="shared" si="162"/>
        <v>0</v>
      </c>
      <c r="AS44" s="16">
        <f t="shared" si="163"/>
        <v>0</v>
      </c>
      <c r="AT44" s="16">
        <f t="shared" si="164"/>
        <v>0</v>
      </c>
      <c r="AU44" s="16">
        <f t="shared" si="165"/>
        <v>0</v>
      </c>
      <c r="AV44" s="16">
        <f t="shared" si="166"/>
        <v>0</v>
      </c>
      <c r="AW44" s="16">
        <f t="shared" si="167"/>
        <v>0</v>
      </c>
      <c r="AX44" s="16">
        <f t="shared" si="168"/>
        <v>0</v>
      </c>
      <c r="AY44" s="16">
        <f t="shared" si="169"/>
        <v>0</v>
      </c>
      <c r="AZ44" s="16">
        <f t="shared" si="170"/>
        <v>0</v>
      </c>
      <c r="BA44" s="16">
        <f t="shared" si="171"/>
        <v>0</v>
      </c>
      <c r="BB44" s="16">
        <f t="shared" si="172"/>
        <v>0</v>
      </c>
      <c r="BC44" s="16">
        <f t="shared" si="173"/>
        <v>0</v>
      </c>
      <c r="BD44" s="16">
        <f t="shared" si="174"/>
        <v>0</v>
      </c>
      <c r="BE44" s="16">
        <f t="shared" si="175"/>
        <v>0</v>
      </c>
      <c r="BF44" s="16">
        <f t="shared" si="176"/>
        <v>0</v>
      </c>
      <c r="BG44" s="16">
        <f t="shared" si="177"/>
        <v>0</v>
      </c>
      <c r="BH44" s="16">
        <f t="shared" si="178"/>
        <v>0</v>
      </c>
      <c r="BI44" s="16">
        <f t="shared" si="179"/>
        <v>0</v>
      </c>
      <c r="BJ44" s="16">
        <f t="shared" si="180"/>
        <v>0</v>
      </c>
      <c r="BK44" s="16">
        <f t="shared" si="181"/>
        <v>0</v>
      </c>
      <c r="BL44" s="16">
        <f t="shared" si="182"/>
        <v>0</v>
      </c>
      <c r="BM44" s="16">
        <f t="shared" si="183"/>
        <v>0</v>
      </c>
      <c r="BN44" s="16">
        <f t="shared" si="184"/>
        <v>0</v>
      </c>
      <c r="BO44" s="16">
        <f t="shared" si="185"/>
        <v>0</v>
      </c>
      <c r="BP44" s="16">
        <f t="shared" si="186"/>
        <v>0</v>
      </c>
      <c r="BQ44" s="17">
        <f t="shared" si="186"/>
        <v>0</v>
      </c>
    </row>
    <row r="45" spans="2:69" x14ac:dyDescent="0.25">
      <c r="B45" s="52"/>
      <c r="C45" s="129"/>
      <c r="D45" s="129" t="s">
        <v>61</v>
      </c>
      <c r="E45" s="22"/>
      <c r="F45" s="24"/>
      <c r="G45" s="159"/>
      <c r="H45" s="131"/>
      <c r="I45" s="129"/>
      <c r="J45" s="16">
        <f t="shared" si="153"/>
        <v>0</v>
      </c>
      <c r="K45" s="16">
        <f>J45*(1+$F45)</f>
        <v>0</v>
      </c>
      <c r="L45" s="16">
        <f t="shared" si="154"/>
        <v>0</v>
      </c>
      <c r="M45" s="16">
        <f t="shared" si="154"/>
        <v>0</v>
      </c>
      <c r="N45" s="16">
        <f t="shared" si="154"/>
        <v>0</v>
      </c>
      <c r="O45" s="16">
        <f t="shared" si="154"/>
        <v>0</v>
      </c>
      <c r="P45" s="16">
        <f t="shared" si="154"/>
        <v>0</v>
      </c>
      <c r="Q45" s="16">
        <f t="shared" si="154"/>
        <v>0</v>
      </c>
      <c r="R45" s="16">
        <f t="shared" si="154"/>
        <v>0</v>
      </c>
      <c r="S45" s="16">
        <f t="shared" si="154"/>
        <v>0</v>
      </c>
      <c r="T45" s="16">
        <f t="shared" si="154"/>
        <v>0</v>
      </c>
      <c r="U45" s="16">
        <f t="shared" si="154"/>
        <v>0</v>
      </c>
      <c r="V45" s="16">
        <f t="shared" si="154"/>
        <v>0</v>
      </c>
      <c r="W45" s="16">
        <f t="shared" si="154"/>
        <v>0</v>
      </c>
      <c r="X45" s="16">
        <f t="shared" si="154"/>
        <v>0</v>
      </c>
      <c r="Y45" s="16">
        <f t="shared" si="154"/>
        <v>0</v>
      </c>
      <c r="Z45" s="16">
        <f t="shared" si="154"/>
        <v>0</v>
      </c>
      <c r="AA45" s="16">
        <f t="shared" si="154"/>
        <v>0</v>
      </c>
      <c r="AB45" s="16">
        <f t="shared" si="154"/>
        <v>0</v>
      </c>
      <c r="AC45" s="16">
        <f t="shared" si="154"/>
        <v>0</v>
      </c>
      <c r="AD45" s="16">
        <f t="shared" si="154"/>
        <v>0</v>
      </c>
      <c r="AE45" s="16">
        <f t="shared" si="154"/>
        <v>0</v>
      </c>
      <c r="AF45" s="16">
        <f t="shared" si="154"/>
        <v>0</v>
      </c>
      <c r="AG45" s="16">
        <f t="shared" si="154"/>
        <v>0</v>
      </c>
      <c r="AH45" s="16">
        <f t="shared" si="154"/>
        <v>0</v>
      </c>
      <c r="AI45" s="16">
        <f t="shared" si="154"/>
        <v>0</v>
      </c>
      <c r="AJ45" s="16">
        <f t="shared" si="154"/>
        <v>0</v>
      </c>
      <c r="AK45" s="16">
        <f t="shared" si="155"/>
        <v>0</v>
      </c>
      <c r="AL45" s="16">
        <f t="shared" si="156"/>
        <v>0</v>
      </c>
      <c r="AM45" s="16">
        <f t="shared" si="157"/>
        <v>0</v>
      </c>
      <c r="AN45" s="16">
        <f t="shared" si="158"/>
        <v>0</v>
      </c>
      <c r="AO45" s="16">
        <f t="shared" si="159"/>
        <v>0</v>
      </c>
      <c r="AP45" s="16">
        <f t="shared" si="160"/>
        <v>0</v>
      </c>
      <c r="AQ45" s="16">
        <f t="shared" si="161"/>
        <v>0</v>
      </c>
      <c r="AR45" s="16">
        <f t="shared" si="162"/>
        <v>0</v>
      </c>
      <c r="AS45" s="16">
        <f t="shared" si="163"/>
        <v>0</v>
      </c>
      <c r="AT45" s="16">
        <f t="shared" si="164"/>
        <v>0</v>
      </c>
      <c r="AU45" s="16">
        <f t="shared" si="165"/>
        <v>0</v>
      </c>
      <c r="AV45" s="16">
        <f t="shared" si="166"/>
        <v>0</v>
      </c>
      <c r="AW45" s="16">
        <f t="shared" si="167"/>
        <v>0</v>
      </c>
      <c r="AX45" s="16">
        <f t="shared" si="168"/>
        <v>0</v>
      </c>
      <c r="AY45" s="16">
        <f t="shared" si="169"/>
        <v>0</v>
      </c>
      <c r="AZ45" s="16">
        <f t="shared" si="170"/>
        <v>0</v>
      </c>
      <c r="BA45" s="16">
        <f t="shared" si="171"/>
        <v>0</v>
      </c>
      <c r="BB45" s="16">
        <f t="shared" si="172"/>
        <v>0</v>
      </c>
      <c r="BC45" s="16">
        <f t="shared" si="173"/>
        <v>0</v>
      </c>
      <c r="BD45" s="16">
        <f t="shared" si="174"/>
        <v>0</v>
      </c>
      <c r="BE45" s="16">
        <f t="shared" si="175"/>
        <v>0</v>
      </c>
      <c r="BF45" s="16">
        <f t="shared" si="176"/>
        <v>0</v>
      </c>
      <c r="BG45" s="16">
        <f t="shared" si="177"/>
        <v>0</v>
      </c>
      <c r="BH45" s="16">
        <f t="shared" si="178"/>
        <v>0</v>
      </c>
      <c r="BI45" s="16">
        <f t="shared" si="179"/>
        <v>0</v>
      </c>
      <c r="BJ45" s="16">
        <f t="shared" si="180"/>
        <v>0</v>
      </c>
      <c r="BK45" s="16">
        <f t="shared" si="181"/>
        <v>0</v>
      </c>
      <c r="BL45" s="16">
        <f t="shared" si="182"/>
        <v>0</v>
      </c>
      <c r="BM45" s="16">
        <f t="shared" si="183"/>
        <v>0</v>
      </c>
      <c r="BN45" s="16">
        <f t="shared" si="184"/>
        <v>0</v>
      </c>
      <c r="BO45" s="16">
        <f t="shared" si="185"/>
        <v>0</v>
      </c>
      <c r="BP45" s="16">
        <f t="shared" si="186"/>
        <v>0</v>
      </c>
      <c r="BQ45" s="17">
        <f t="shared" si="186"/>
        <v>0</v>
      </c>
    </row>
    <row r="46" spans="2:69" s="13" customFormat="1" x14ac:dyDescent="0.25">
      <c r="B46" s="12"/>
      <c r="C46" s="132"/>
      <c r="D46" s="132" t="s">
        <v>62</v>
      </c>
      <c r="E46" s="23">
        <f>SUM(E42:E45)</f>
        <v>0</v>
      </c>
      <c r="F46" s="23"/>
      <c r="G46" s="160"/>
      <c r="H46" s="141"/>
      <c r="I46" s="132"/>
      <c r="J46" s="18">
        <f>SUM(J42:J45)</f>
        <v>0</v>
      </c>
      <c r="K46" s="18">
        <f t="shared" ref="K46:AJ46" si="187">SUM(K42:K45)</f>
        <v>0</v>
      </c>
      <c r="L46" s="18">
        <f t="shared" si="187"/>
        <v>0</v>
      </c>
      <c r="M46" s="18">
        <f t="shared" si="187"/>
        <v>0</v>
      </c>
      <c r="N46" s="18">
        <f t="shared" si="187"/>
        <v>0</v>
      </c>
      <c r="O46" s="18">
        <f t="shared" si="187"/>
        <v>0</v>
      </c>
      <c r="P46" s="18">
        <f t="shared" si="187"/>
        <v>0</v>
      </c>
      <c r="Q46" s="18">
        <f t="shared" si="187"/>
        <v>0</v>
      </c>
      <c r="R46" s="18">
        <f t="shared" si="187"/>
        <v>0</v>
      </c>
      <c r="S46" s="18">
        <f t="shared" si="187"/>
        <v>0</v>
      </c>
      <c r="T46" s="18">
        <f t="shared" si="187"/>
        <v>0</v>
      </c>
      <c r="U46" s="18">
        <f t="shared" si="187"/>
        <v>0</v>
      </c>
      <c r="V46" s="18">
        <f t="shared" si="187"/>
        <v>0</v>
      </c>
      <c r="W46" s="18">
        <f t="shared" si="187"/>
        <v>0</v>
      </c>
      <c r="X46" s="18">
        <f t="shared" si="187"/>
        <v>0</v>
      </c>
      <c r="Y46" s="18">
        <f t="shared" si="187"/>
        <v>0</v>
      </c>
      <c r="Z46" s="18">
        <f t="shared" si="187"/>
        <v>0</v>
      </c>
      <c r="AA46" s="18">
        <f t="shared" si="187"/>
        <v>0</v>
      </c>
      <c r="AB46" s="18">
        <f t="shared" si="187"/>
        <v>0</v>
      </c>
      <c r="AC46" s="18">
        <f t="shared" si="187"/>
        <v>0</v>
      </c>
      <c r="AD46" s="18">
        <f t="shared" si="187"/>
        <v>0</v>
      </c>
      <c r="AE46" s="18">
        <f t="shared" si="187"/>
        <v>0</v>
      </c>
      <c r="AF46" s="18">
        <f t="shared" si="187"/>
        <v>0</v>
      </c>
      <c r="AG46" s="18">
        <f t="shared" si="187"/>
        <v>0</v>
      </c>
      <c r="AH46" s="18">
        <f t="shared" si="187"/>
        <v>0</v>
      </c>
      <c r="AI46" s="18">
        <f t="shared" si="187"/>
        <v>0</v>
      </c>
      <c r="AJ46" s="18">
        <f t="shared" si="187"/>
        <v>0</v>
      </c>
      <c r="AK46" s="18">
        <f t="shared" ref="AK46:BF46" si="188">SUM(AK42:AK45)</f>
        <v>0</v>
      </c>
      <c r="AL46" s="18">
        <f t="shared" si="188"/>
        <v>0</v>
      </c>
      <c r="AM46" s="18">
        <f t="shared" si="188"/>
        <v>0</v>
      </c>
      <c r="AN46" s="18">
        <f t="shared" si="188"/>
        <v>0</v>
      </c>
      <c r="AO46" s="18">
        <f t="shared" si="188"/>
        <v>0</v>
      </c>
      <c r="AP46" s="18">
        <f t="shared" si="188"/>
        <v>0</v>
      </c>
      <c r="AQ46" s="18">
        <f t="shared" si="188"/>
        <v>0</v>
      </c>
      <c r="AR46" s="18">
        <f t="shared" si="188"/>
        <v>0</v>
      </c>
      <c r="AS46" s="18">
        <f t="shared" si="188"/>
        <v>0</v>
      </c>
      <c r="AT46" s="18">
        <f t="shared" si="188"/>
        <v>0</v>
      </c>
      <c r="AU46" s="18">
        <f t="shared" si="188"/>
        <v>0</v>
      </c>
      <c r="AV46" s="18">
        <f t="shared" si="188"/>
        <v>0</v>
      </c>
      <c r="AW46" s="18">
        <f t="shared" si="188"/>
        <v>0</v>
      </c>
      <c r="AX46" s="18">
        <f t="shared" si="188"/>
        <v>0</v>
      </c>
      <c r="AY46" s="18">
        <f t="shared" si="188"/>
        <v>0</v>
      </c>
      <c r="AZ46" s="18">
        <f t="shared" si="188"/>
        <v>0</v>
      </c>
      <c r="BA46" s="18">
        <f t="shared" si="188"/>
        <v>0</v>
      </c>
      <c r="BB46" s="18">
        <f t="shared" si="188"/>
        <v>0</v>
      </c>
      <c r="BC46" s="18">
        <f t="shared" si="188"/>
        <v>0</v>
      </c>
      <c r="BD46" s="18">
        <f t="shared" si="188"/>
        <v>0</v>
      </c>
      <c r="BE46" s="18">
        <f t="shared" si="188"/>
        <v>0</v>
      </c>
      <c r="BF46" s="18">
        <f t="shared" si="188"/>
        <v>0</v>
      </c>
      <c r="BG46" s="18">
        <f t="shared" ref="BG46:BN46" si="189">SUM(BG42:BG45)</f>
        <v>0</v>
      </c>
      <c r="BH46" s="18">
        <f t="shared" si="189"/>
        <v>0</v>
      </c>
      <c r="BI46" s="18">
        <f t="shared" si="189"/>
        <v>0</v>
      </c>
      <c r="BJ46" s="18">
        <f t="shared" si="189"/>
        <v>0</v>
      </c>
      <c r="BK46" s="18">
        <f t="shared" si="189"/>
        <v>0</v>
      </c>
      <c r="BL46" s="18">
        <f t="shared" si="189"/>
        <v>0</v>
      </c>
      <c r="BM46" s="18">
        <f t="shared" si="189"/>
        <v>0</v>
      </c>
      <c r="BN46" s="18">
        <f t="shared" si="189"/>
        <v>0</v>
      </c>
      <c r="BO46" s="18">
        <f t="shared" ref="BO46:BQ46" si="190">SUM(BO42:BO45)</f>
        <v>0</v>
      </c>
      <c r="BP46" s="18">
        <f t="shared" si="190"/>
        <v>0</v>
      </c>
      <c r="BQ46" s="19">
        <f t="shared" si="190"/>
        <v>0</v>
      </c>
    </row>
    <row r="47" spans="2:69" s="4" customFormat="1" ht="5.45" customHeight="1" x14ac:dyDescent="0.15">
      <c r="B47" s="58"/>
      <c r="C47" s="135"/>
      <c r="D47" s="135"/>
      <c r="E47" s="135"/>
      <c r="F47" s="135"/>
      <c r="G47" s="135"/>
      <c r="H47" s="136"/>
      <c r="I47" s="135"/>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10"/>
    </row>
    <row r="48" spans="2:69" s="4" customFormat="1" ht="14.45" customHeight="1" x14ac:dyDescent="0.25">
      <c r="B48" s="58"/>
      <c r="C48" s="132" t="s">
        <v>63</v>
      </c>
      <c r="D48" s="135"/>
      <c r="E48" s="135"/>
      <c r="F48" s="135"/>
      <c r="G48" s="135"/>
      <c r="H48" s="136"/>
      <c r="I48" s="135"/>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10"/>
    </row>
    <row r="49" spans="2:69" x14ac:dyDescent="0.25">
      <c r="B49" s="52"/>
      <c r="C49" s="129"/>
      <c r="D49" s="129" t="s">
        <v>64</v>
      </c>
      <c r="E49" s="90"/>
      <c r="F49" s="90"/>
      <c r="G49" s="159"/>
      <c r="H49" s="131">
        <f>SUM(J49:BQ49)</f>
        <v>0</v>
      </c>
      <c r="I49" s="129"/>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62"/>
    </row>
    <row r="50" spans="2:69" ht="14.45" customHeight="1" x14ac:dyDescent="0.25">
      <c r="B50" s="52"/>
      <c r="C50" s="129"/>
      <c r="D50" s="129" t="s">
        <v>65</v>
      </c>
      <c r="E50" s="90"/>
      <c r="F50" s="90"/>
      <c r="G50" s="159"/>
      <c r="H50" s="131">
        <f>SUM(J50:BQ50)</f>
        <v>0</v>
      </c>
      <c r="I50" s="129"/>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62"/>
    </row>
    <row r="51" spans="2:69" ht="14.45" customHeight="1" x14ac:dyDescent="0.25">
      <c r="B51" s="52"/>
      <c r="C51" s="129"/>
      <c r="D51" s="129" t="s">
        <v>66</v>
      </c>
      <c r="E51" s="90"/>
      <c r="F51" s="90"/>
      <c r="G51" s="159"/>
      <c r="H51" s="131">
        <f>SUM(J51:BQ51)</f>
        <v>0</v>
      </c>
      <c r="I51" s="129"/>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62"/>
    </row>
    <row r="52" spans="2:69" ht="14.45" customHeight="1" x14ac:dyDescent="0.25">
      <c r="B52" s="52"/>
      <c r="C52" s="129"/>
      <c r="D52" s="129" t="s">
        <v>67</v>
      </c>
      <c r="E52" s="90"/>
      <c r="F52" s="90"/>
      <c r="G52" s="159"/>
      <c r="H52" s="131">
        <f t="shared" ref="H52:H54" si="191">SUM(J52:BQ52)</f>
        <v>0</v>
      </c>
      <c r="I52" s="129"/>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62"/>
    </row>
    <row r="53" spans="2:69" ht="14.45" customHeight="1" x14ac:dyDescent="0.25">
      <c r="B53" s="52"/>
      <c r="C53" s="129"/>
      <c r="D53" s="129" t="s">
        <v>68</v>
      </c>
      <c r="E53" s="90"/>
      <c r="F53" s="90"/>
      <c r="G53" s="159"/>
      <c r="H53" s="131">
        <f t="shared" si="191"/>
        <v>0</v>
      </c>
      <c r="I53" s="129"/>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62"/>
    </row>
    <row r="54" spans="2:69" ht="14.45" customHeight="1" x14ac:dyDescent="0.25">
      <c r="B54" s="52"/>
      <c r="C54" s="129"/>
      <c r="D54" s="129" t="s">
        <v>69</v>
      </c>
      <c r="E54" s="90"/>
      <c r="F54" s="90"/>
      <c r="G54" s="159"/>
      <c r="H54" s="131">
        <f t="shared" si="191"/>
        <v>0</v>
      </c>
      <c r="I54" s="129"/>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62"/>
    </row>
    <row r="55" spans="2:69" s="4" customFormat="1" x14ac:dyDescent="0.25">
      <c r="B55" s="58"/>
      <c r="C55" s="135"/>
      <c r="D55" s="135"/>
      <c r="E55" s="140"/>
      <c r="F55" s="140"/>
      <c r="G55" s="135"/>
      <c r="H55" s="136"/>
      <c r="I55" s="135"/>
      <c r="J55" s="143" t="s">
        <v>37</v>
      </c>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135"/>
      <c r="AK55" s="135"/>
      <c r="AL55" s="135"/>
      <c r="AM55" s="135"/>
      <c r="AN55" s="135"/>
      <c r="AO55" s="135"/>
      <c r="AP55" s="135"/>
      <c r="AQ55" s="135"/>
      <c r="AR55" s="135"/>
      <c r="AS55" s="135"/>
      <c r="AT55" s="135"/>
      <c r="AU55" s="135"/>
      <c r="AV55" s="135"/>
      <c r="AW55" s="135"/>
      <c r="AX55" s="135"/>
      <c r="AY55" s="135"/>
      <c r="AZ55" s="135"/>
      <c r="BA55" s="135"/>
      <c r="BB55" s="135"/>
      <c r="BC55" s="135"/>
      <c r="BD55" s="135"/>
      <c r="BE55" s="135"/>
      <c r="BF55" s="135"/>
      <c r="BG55" s="135"/>
      <c r="BH55" s="135"/>
      <c r="BI55" s="135"/>
      <c r="BJ55" s="135"/>
      <c r="BK55" s="135"/>
      <c r="BL55" s="135"/>
      <c r="BM55" s="135"/>
      <c r="BN55" s="135"/>
      <c r="BO55" s="135"/>
      <c r="BP55" s="135"/>
      <c r="BQ55" s="60"/>
    </row>
    <row r="56" spans="2:69" x14ac:dyDescent="0.25">
      <c r="B56" s="52"/>
      <c r="C56" s="129"/>
      <c r="D56" s="129" t="s">
        <v>70</v>
      </c>
      <c r="E56" s="22"/>
      <c r="F56" s="24"/>
      <c r="G56" s="159"/>
      <c r="H56" s="131"/>
      <c r="I56" s="129"/>
      <c r="J56" s="16">
        <f t="shared" ref="J56:J61" si="192">E56</f>
        <v>0</v>
      </c>
      <c r="K56" s="16">
        <f t="shared" ref="K56:K61" si="193">J56*(1+$F56)</f>
        <v>0</v>
      </c>
      <c r="L56" s="16">
        <f t="shared" ref="L56:AJ61" si="194">K56*(1+$F56)</f>
        <v>0</v>
      </c>
      <c r="M56" s="16">
        <f t="shared" si="194"/>
        <v>0</v>
      </c>
      <c r="N56" s="16">
        <f t="shared" si="194"/>
        <v>0</v>
      </c>
      <c r="O56" s="16">
        <f t="shared" si="194"/>
        <v>0</v>
      </c>
      <c r="P56" s="16">
        <f t="shared" si="194"/>
        <v>0</v>
      </c>
      <c r="Q56" s="16">
        <f t="shared" si="194"/>
        <v>0</v>
      </c>
      <c r="R56" s="16">
        <f t="shared" si="194"/>
        <v>0</v>
      </c>
      <c r="S56" s="16">
        <f t="shared" si="194"/>
        <v>0</v>
      </c>
      <c r="T56" s="16">
        <f t="shared" si="194"/>
        <v>0</v>
      </c>
      <c r="U56" s="16">
        <f t="shared" si="194"/>
        <v>0</v>
      </c>
      <c r="V56" s="16">
        <f t="shared" si="194"/>
        <v>0</v>
      </c>
      <c r="W56" s="16">
        <f t="shared" si="194"/>
        <v>0</v>
      </c>
      <c r="X56" s="16">
        <f t="shared" si="194"/>
        <v>0</v>
      </c>
      <c r="Y56" s="16">
        <f t="shared" si="194"/>
        <v>0</v>
      </c>
      <c r="Z56" s="16">
        <f t="shared" si="194"/>
        <v>0</v>
      </c>
      <c r="AA56" s="16">
        <f t="shared" si="194"/>
        <v>0</v>
      </c>
      <c r="AB56" s="16">
        <f t="shared" si="194"/>
        <v>0</v>
      </c>
      <c r="AC56" s="16">
        <f t="shared" si="194"/>
        <v>0</v>
      </c>
      <c r="AD56" s="16">
        <f t="shared" si="194"/>
        <v>0</v>
      </c>
      <c r="AE56" s="16">
        <f t="shared" si="194"/>
        <v>0</v>
      </c>
      <c r="AF56" s="16">
        <f t="shared" si="194"/>
        <v>0</v>
      </c>
      <c r="AG56" s="16">
        <f t="shared" si="194"/>
        <v>0</v>
      </c>
      <c r="AH56" s="16">
        <f t="shared" si="194"/>
        <v>0</v>
      </c>
      <c r="AI56" s="16">
        <f t="shared" si="194"/>
        <v>0</v>
      </c>
      <c r="AJ56" s="16">
        <f t="shared" si="194"/>
        <v>0</v>
      </c>
      <c r="AK56" s="16">
        <f t="shared" ref="AK56:AK61" si="195">AJ56*(1+$F56)</f>
        <v>0</v>
      </c>
      <c r="AL56" s="16">
        <f t="shared" ref="AL56:AL61" si="196">AK56*(1+$F56)</f>
        <v>0</v>
      </c>
      <c r="AM56" s="16">
        <f t="shared" ref="AM56:AM61" si="197">AL56*(1+$F56)</f>
        <v>0</v>
      </c>
      <c r="AN56" s="16">
        <f t="shared" ref="AN56:AN61" si="198">AM56*(1+$F56)</f>
        <v>0</v>
      </c>
      <c r="AO56" s="16">
        <f t="shared" ref="AO56:AO61" si="199">AN56*(1+$F56)</f>
        <v>0</v>
      </c>
      <c r="AP56" s="16">
        <f t="shared" ref="AP56:AP61" si="200">AO56*(1+$F56)</f>
        <v>0</v>
      </c>
      <c r="AQ56" s="16">
        <f t="shared" ref="AQ56:AQ61" si="201">AP56*(1+$F56)</f>
        <v>0</v>
      </c>
      <c r="AR56" s="16">
        <f t="shared" ref="AR56:AR61" si="202">AQ56*(1+$F56)</f>
        <v>0</v>
      </c>
      <c r="AS56" s="16">
        <f t="shared" ref="AS56:AS61" si="203">AR56*(1+$F56)</f>
        <v>0</v>
      </c>
      <c r="AT56" s="16">
        <f t="shared" ref="AT56:AT61" si="204">AS56*(1+$F56)</f>
        <v>0</v>
      </c>
      <c r="AU56" s="16">
        <f t="shared" ref="AU56:AU61" si="205">AT56*(1+$F56)</f>
        <v>0</v>
      </c>
      <c r="AV56" s="16">
        <f t="shared" ref="AV56:AV61" si="206">AU56*(1+$F56)</f>
        <v>0</v>
      </c>
      <c r="AW56" s="16">
        <f t="shared" ref="AW56:AW61" si="207">AV56*(1+$F56)</f>
        <v>0</v>
      </c>
      <c r="AX56" s="16">
        <f t="shared" ref="AX56:AX61" si="208">AW56*(1+$F56)</f>
        <v>0</v>
      </c>
      <c r="AY56" s="16">
        <f t="shared" ref="AY56:AY61" si="209">AX56*(1+$F56)</f>
        <v>0</v>
      </c>
      <c r="AZ56" s="16">
        <f t="shared" ref="AZ56:AZ61" si="210">AY56*(1+$F56)</f>
        <v>0</v>
      </c>
      <c r="BA56" s="16">
        <f t="shared" ref="BA56:BA61" si="211">AZ56*(1+$F56)</f>
        <v>0</v>
      </c>
      <c r="BB56" s="16">
        <f t="shared" ref="BB56:BB61" si="212">BA56*(1+$F56)</f>
        <v>0</v>
      </c>
      <c r="BC56" s="16">
        <f t="shared" ref="BC56:BC61" si="213">BB56*(1+$F56)</f>
        <v>0</v>
      </c>
      <c r="BD56" s="16">
        <f t="shared" ref="BD56:BD61" si="214">BC56*(1+$F56)</f>
        <v>0</v>
      </c>
      <c r="BE56" s="16">
        <f t="shared" ref="BE56:BE61" si="215">BD56*(1+$F56)</f>
        <v>0</v>
      </c>
      <c r="BF56" s="16">
        <f t="shared" ref="BF56:BF61" si="216">BE56*(1+$F56)</f>
        <v>0</v>
      </c>
      <c r="BG56" s="16">
        <f t="shared" ref="BG56:BG61" si="217">BF56*(1+$F56)</f>
        <v>0</v>
      </c>
      <c r="BH56" s="16">
        <f t="shared" ref="BH56:BH61" si="218">BG56*(1+$F56)</f>
        <v>0</v>
      </c>
      <c r="BI56" s="16">
        <f t="shared" ref="BI56:BI61" si="219">BH56*(1+$F56)</f>
        <v>0</v>
      </c>
      <c r="BJ56" s="16">
        <f t="shared" ref="BJ56:BJ61" si="220">BI56*(1+$F56)</f>
        <v>0</v>
      </c>
      <c r="BK56" s="16">
        <f t="shared" ref="BK56:BK61" si="221">BJ56*(1+$F56)</f>
        <v>0</v>
      </c>
      <c r="BL56" s="16">
        <f t="shared" ref="BL56:BL61" si="222">BK56*(1+$F56)</f>
        <v>0</v>
      </c>
      <c r="BM56" s="16">
        <f t="shared" ref="BM56:BM61" si="223">BL56*(1+$F56)</f>
        <v>0</v>
      </c>
      <c r="BN56" s="16">
        <f t="shared" ref="BN56:BN61" si="224">BM56*(1+$F56)</f>
        <v>0</v>
      </c>
      <c r="BO56" s="16">
        <f t="shared" ref="BO56:BO61" si="225">BN56*(1+$F56)</f>
        <v>0</v>
      </c>
      <c r="BP56" s="16">
        <f t="shared" ref="BP56:BQ61" si="226">BO56*(1+$F56)</f>
        <v>0</v>
      </c>
      <c r="BQ56" s="17">
        <f t="shared" si="226"/>
        <v>0</v>
      </c>
    </row>
    <row r="57" spans="2:69" x14ac:dyDescent="0.25">
      <c r="B57" s="52"/>
      <c r="C57" s="129"/>
      <c r="D57" s="129" t="s">
        <v>71</v>
      </c>
      <c r="E57" s="22"/>
      <c r="F57" s="24"/>
      <c r="G57" s="159"/>
      <c r="H57" s="131"/>
      <c r="I57" s="129"/>
      <c r="J57" s="16">
        <f t="shared" si="192"/>
        <v>0</v>
      </c>
      <c r="K57" s="16">
        <f t="shared" si="193"/>
        <v>0</v>
      </c>
      <c r="L57" s="16">
        <f t="shared" si="194"/>
        <v>0</v>
      </c>
      <c r="M57" s="16">
        <f t="shared" si="194"/>
        <v>0</v>
      </c>
      <c r="N57" s="16">
        <f t="shared" si="194"/>
        <v>0</v>
      </c>
      <c r="O57" s="16">
        <f t="shared" si="194"/>
        <v>0</v>
      </c>
      <c r="P57" s="16">
        <f t="shared" si="194"/>
        <v>0</v>
      </c>
      <c r="Q57" s="16">
        <f t="shared" si="194"/>
        <v>0</v>
      </c>
      <c r="R57" s="16">
        <f t="shared" si="194"/>
        <v>0</v>
      </c>
      <c r="S57" s="16">
        <f t="shared" si="194"/>
        <v>0</v>
      </c>
      <c r="T57" s="16">
        <f t="shared" si="194"/>
        <v>0</v>
      </c>
      <c r="U57" s="16">
        <f t="shared" si="194"/>
        <v>0</v>
      </c>
      <c r="V57" s="16">
        <f t="shared" si="194"/>
        <v>0</v>
      </c>
      <c r="W57" s="16">
        <f t="shared" si="194"/>
        <v>0</v>
      </c>
      <c r="X57" s="16">
        <f t="shared" si="194"/>
        <v>0</v>
      </c>
      <c r="Y57" s="16">
        <f t="shared" si="194"/>
        <v>0</v>
      </c>
      <c r="Z57" s="16">
        <f t="shared" si="194"/>
        <v>0</v>
      </c>
      <c r="AA57" s="16">
        <f t="shared" si="194"/>
        <v>0</v>
      </c>
      <c r="AB57" s="16">
        <f t="shared" si="194"/>
        <v>0</v>
      </c>
      <c r="AC57" s="16">
        <f t="shared" si="194"/>
        <v>0</v>
      </c>
      <c r="AD57" s="16">
        <f t="shared" si="194"/>
        <v>0</v>
      </c>
      <c r="AE57" s="16">
        <f t="shared" si="194"/>
        <v>0</v>
      </c>
      <c r="AF57" s="16">
        <f t="shared" si="194"/>
        <v>0</v>
      </c>
      <c r="AG57" s="16">
        <f t="shared" si="194"/>
        <v>0</v>
      </c>
      <c r="AH57" s="16">
        <f t="shared" si="194"/>
        <v>0</v>
      </c>
      <c r="AI57" s="16">
        <f t="shared" si="194"/>
        <v>0</v>
      </c>
      <c r="AJ57" s="16">
        <f t="shared" si="194"/>
        <v>0</v>
      </c>
      <c r="AK57" s="16">
        <f t="shared" si="195"/>
        <v>0</v>
      </c>
      <c r="AL57" s="16">
        <f t="shared" si="196"/>
        <v>0</v>
      </c>
      <c r="AM57" s="16">
        <f t="shared" si="197"/>
        <v>0</v>
      </c>
      <c r="AN57" s="16">
        <f t="shared" si="198"/>
        <v>0</v>
      </c>
      <c r="AO57" s="16">
        <f t="shared" si="199"/>
        <v>0</v>
      </c>
      <c r="AP57" s="16">
        <f t="shared" si="200"/>
        <v>0</v>
      </c>
      <c r="AQ57" s="16">
        <f t="shared" si="201"/>
        <v>0</v>
      </c>
      <c r="AR57" s="16">
        <f t="shared" si="202"/>
        <v>0</v>
      </c>
      <c r="AS57" s="16">
        <f t="shared" si="203"/>
        <v>0</v>
      </c>
      <c r="AT57" s="16">
        <f t="shared" si="204"/>
        <v>0</v>
      </c>
      <c r="AU57" s="16">
        <f t="shared" si="205"/>
        <v>0</v>
      </c>
      <c r="AV57" s="16">
        <f t="shared" si="206"/>
        <v>0</v>
      </c>
      <c r="AW57" s="16">
        <f t="shared" si="207"/>
        <v>0</v>
      </c>
      <c r="AX57" s="16">
        <f t="shared" si="208"/>
        <v>0</v>
      </c>
      <c r="AY57" s="16">
        <f t="shared" si="209"/>
        <v>0</v>
      </c>
      <c r="AZ57" s="16">
        <f t="shared" si="210"/>
        <v>0</v>
      </c>
      <c r="BA57" s="16">
        <f t="shared" si="211"/>
        <v>0</v>
      </c>
      <c r="BB57" s="16">
        <f t="shared" si="212"/>
        <v>0</v>
      </c>
      <c r="BC57" s="16">
        <f t="shared" si="213"/>
        <v>0</v>
      </c>
      <c r="BD57" s="16">
        <f t="shared" si="214"/>
        <v>0</v>
      </c>
      <c r="BE57" s="16">
        <f t="shared" si="215"/>
        <v>0</v>
      </c>
      <c r="BF57" s="16">
        <f t="shared" si="216"/>
        <v>0</v>
      </c>
      <c r="BG57" s="16">
        <f t="shared" si="217"/>
        <v>0</v>
      </c>
      <c r="BH57" s="16">
        <f t="shared" si="218"/>
        <v>0</v>
      </c>
      <c r="BI57" s="16">
        <f t="shared" si="219"/>
        <v>0</v>
      </c>
      <c r="BJ57" s="16">
        <f t="shared" si="220"/>
        <v>0</v>
      </c>
      <c r="BK57" s="16">
        <f t="shared" si="221"/>
        <v>0</v>
      </c>
      <c r="BL57" s="16">
        <f t="shared" si="222"/>
        <v>0</v>
      </c>
      <c r="BM57" s="16">
        <f t="shared" si="223"/>
        <v>0</v>
      </c>
      <c r="BN57" s="16">
        <f t="shared" si="224"/>
        <v>0</v>
      </c>
      <c r="BO57" s="16">
        <f t="shared" si="225"/>
        <v>0</v>
      </c>
      <c r="BP57" s="16">
        <f t="shared" si="226"/>
        <v>0</v>
      </c>
      <c r="BQ57" s="17">
        <f t="shared" si="226"/>
        <v>0</v>
      </c>
    </row>
    <row r="58" spans="2:69" x14ac:dyDescent="0.25">
      <c r="B58" s="52"/>
      <c r="C58" s="129"/>
      <c r="D58" s="129" t="s">
        <v>72</v>
      </c>
      <c r="E58" s="22"/>
      <c r="F58" s="22"/>
      <c r="G58" s="159"/>
      <c r="H58" s="131"/>
      <c r="I58" s="129"/>
      <c r="J58" s="16">
        <f t="shared" si="192"/>
        <v>0</v>
      </c>
      <c r="K58" s="16">
        <f t="shared" si="193"/>
        <v>0</v>
      </c>
      <c r="L58" s="16">
        <f t="shared" si="194"/>
        <v>0</v>
      </c>
      <c r="M58" s="16">
        <f t="shared" si="194"/>
        <v>0</v>
      </c>
      <c r="N58" s="16">
        <f t="shared" si="194"/>
        <v>0</v>
      </c>
      <c r="O58" s="16">
        <f t="shared" si="194"/>
        <v>0</v>
      </c>
      <c r="P58" s="16">
        <f t="shared" si="194"/>
        <v>0</v>
      </c>
      <c r="Q58" s="16">
        <f t="shared" si="194"/>
        <v>0</v>
      </c>
      <c r="R58" s="16">
        <f t="shared" si="194"/>
        <v>0</v>
      </c>
      <c r="S58" s="16">
        <f t="shared" si="194"/>
        <v>0</v>
      </c>
      <c r="T58" s="16">
        <f t="shared" si="194"/>
        <v>0</v>
      </c>
      <c r="U58" s="16">
        <f t="shared" si="194"/>
        <v>0</v>
      </c>
      <c r="V58" s="16">
        <f t="shared" si="194"/>
        <v>0</v>
      </c>
      <c r="W58" s="16">
        <f t="shared" si="194"/>
        <v>0</v>
      </c>
      <c r="X58" s="16">
        <f t="shared" si="194"/>
        <v>0</v>
      </c>
      <c r="Y58" s="16">
        <f t="shared" si="194"/>
        <v>0</v>
      </c>
      <c r="Z58" s="16">
        <f t="shared" si="194"/>
        <v>0</v>
      </c>
      <c r="AA58" s="16">
        <f t="shared" si="194"/>
        <v>0</v>
      </c>
      <c r="AB58" s="16">
        <f t="shared" si="194"/>
        <v>0</v>
      </c>
      <c r="AC58" s="16">
        <f t="shared" si="194"/>
        <v>0</v>
      </c>
      <c r="AD58" s="16">
        <f t="shared" si="194"/>
        <v>0</v>
      </c>
      <c r="AE58" s="16">
        <f t="shared" si="194"/>
        <v>0</v>
      </c>
      <c r="AF58" s="16">
        <f t="shared" si="194"/>
        <v>0</v>
      </c>
      <c r="AG58" s="16">
        <f t="shared" si="194"/>
        <v>0</v>
      </c>
      <c r="AH58" s="16">
        <f t="shared" si="194"/>
        <v>0</v>
      </c>
      <c r="AI58" s="16">
        <f t="shared" si="194"/>
        <v>0</v>
      </c>
      <c r="AJ58" s="16">
        <f t="shared" si="194"/>
        <v>0</v>
      </c>
      <c r="AK58" s="16">
        <f t="shared" si="195"/>
        <v>0</v>
      </c>
      <c r="AL58" s="16">
        <f t="shared" si="196"/>
        <v>0</v>
      </c>
      <c r="AM58" s="16">
        <f t="shared" si="197"/>
        <v>0</v>
      </c>
      <c r="AN58" s="16">
        <f t="shared" si="198"/>
        <v>0</v>
      </c>
      <c r="AO58" s="16">
        <f t="shared" si="199"/>
        <v>0</v>
      </c>
      <c r="AP58" s="16">
        <f t="shared" si="200"/>
        <v>0</v>
      </c>
      <c r="AQ58" s="16">
        <f t="shared" si="201"/>
        <v>0</v>
      </c>
      <c r="AR58" s="16">
        <f t="shared" si="202"/>
        <v>0</v>
      </c>
      <c r="AS58" s="16">
        <f t="shared" si="203"/>
        <v>0</v>
      </c>
      <c r="AT58" s="16">
        <f t="shared" si="204"/>
        <v>0</v>
      </c>
      <c r="AU58" s="16">
        <f t="shared" si="205"/>
        <v>0</v>
      </c>
      <c r="AV58" s="16">
        <f t="shared" si="206"/>
        <v>0</v>
      </c>
      <c r="AW58" s="16">
        <f t="shared" si="207"/>
        <v>0</v>
      </c>
      <c r="AX58" s="16">
        <f t="shared" si="208"/>
        <v>0</v>
      </c>
      <c r="AY58" s="16">
        <f t="shared" si="209"/>
        <v>0</v>
      </c>
      <c r="AZ58" s="16">
        <f t="shared" si="210"/>
        <v>0</v>
      </c>
      <c r="BA58" s="16">
        <f t="shared" si="211"/>
        <v>0</v>
      </c>
      <c r="BB58" s="16">
        <f t="shared" si="212"/>
        <v>0</v>
      </c>
      <c r="BC58" s="16">
        <f t="shared" si="213"/>
        <v>0</v>
      </c>
      <c r="BD58" s="16">
        <f t="shared" si="214"/>
        <v>0</v>
      </c>
      <c r="BE58" s="16">
        <f t="shared" si="215"/>
        <v>0</v>
      </c>
      <c r="BF58" s="16">
        <f t="shared" si="216"/>
        <v>0</v>
      </c>
      <c r="BG58" s="16">
        <f t="shared" si="217"/>
        <v>0</v>
      </c>
      <c r="BH58" s="16">
        <f t="shared" si="218"/>
        <v>0</v>
      </c>
      <c r="BI58" s="16">
        <f t="shared" si="219"/>
        <v>0</v>
      </c>
      <c r="BJ58" s="16">
        <f t="shared" si="220"/>
        <v>0</v>
      </c>
      <c r="BK58" s="16">
        <f t="shared" si="221"/>
        <v>0</v>
      </c>
      <c r="BL58" s="16">
        <f t="shared" si="222"/>
        <v>0</v>
      </c>
      <c r="BM58" s="16">
        <f t="shared" si="223"/>
        <v>0</v>
      </c>
      <c r="BN58" s="16">
        <f t="shared" si="224"/>
        <v>0</v>
      </c>
      <c r="BO58" s="16">
        <f t="shared" si="225"/>
        <v>0</v>
      </c>
      <c r="BP58" s="16">
        <f t="shared" si="226"/>
        <v>0</v>
      </c>
      <c r="BQ58" s="17">
        <f t="shared" si="226"/>
        <v>0</v>
      </c>
    </row>
    <row r="59" spans="2:69" x14ac:dyDescent="0.25">
      <c r="B59" s="52"/>
      <c r="C59" s="129"/>
      <c r="D59" s="129" t="s">
        <v>73</v>
      </c>
      <c r="E59" s="22"/>
      <c r="F59" s="24"/>
      <c r="G59" s="159"/>
      <c r="H59" s="131"/>
      <c r="I59" s="129"/>
      <c r="J59" s="16">
        <f t="shared" si="192"/>
        <v>0</v>
      </c>
      <c r="K59" s="16">
        <f t="shared" si="193"/>
        <v>0</v>
      </c>
      <c r="L59" s="16">
        <f t="shared" si="194"/>
        <v>0</v>
      </c>
      <c r="M59" s="16">
        <f t="shared" si="194"/>
        <v>0</v>
      </c>
      <c r="N59" s="16">
        <f t="shared" si="194"/>
        <v>0</v>
      </c>
      <c r="O59" s="16">
        <f t="shared" si="194"/>
        <v>0</v>
      </c>
      <c r="P59" s="16">
        <f t="shared" si="194"/>
        <v>0</v>
      </c>
      <c r="Q59" s="16">
        <f t="shared" si="194"/>
        <v>0</v>
      </c>
      <c r="R59" s="16">
        <f t="shared" si="194"/>
        <v>0</v>
      </c>
      <c r="S59" s="16">
        <f t="shared" si="194"/>
        <v>0</v>
      </c>
      <c r="T59" s="16">
        <f t="shared" si="194"/>
        <v>0</v>
      </c>
      <c r="U59" s="16">
        <f t="shared" si="194"/>
        <v>0</v>
      </c>
      <c r="V59" s="16">
        <f t="shared" si="194"/>
        <v>0</v>
      </c>
      <c r="W59" s="16">
        <f t="shared" si="194"/>
        <v>0</v>
      </c>
      <c r="X59" s="16">
        <f t="shared" si="194"/>
        <v>0</v>
      </c>
      <c r="Y59" s="16">
        <f t="shared" si="194"/>
        <v>0</v>
      </c>
      <c r="Z59" s="16">
        <f t="shared" si="194"/>
        <v>0</v>
      </c>
      <c r="AA59" s="16">
        <f t="shared" si="194"/>
        <v>0</v>
      </c>
      <c r="AB59" s="16">
        <f t="shared" si="194"/>
        <v>0</v>
      </c>
      <c r="AC59" s="16">
        <f t="shared" si="194"/>
        <v>0</v>
      </c>
      <c r="AD59" s="16">
        <f t="shared" si="194"/>
        <v>0</v>
      </c>
      <c r="AE59" s="16">
        <f t="shared" si="194"/>
        <v>0</v>
      </c>
      <c r="AF59" s="16">
        <f t="shared" si="194"/>
        <v>0</v>
      </c>
      <c r="AG59" s="16">
        <f t="shared" si="194"/>
        <v>0</v>
      </c>
      <c r="AH59" s="16">
        <f t="shared" si="194"/>
        <v>0</v>
      </c>
      <c r="AI59" s="16">
        <f t="shared" si="194"/>
        <v>0</v>
      </c>
      <c r="AJ59" s="16">
        <f t="shared" si="194"/>
        <v>0</v>
      </c>
      <c r="AK59" s="16">
        <f t="shared" si="195"/>
        <v>0</v>
      </c>
      <c r="AL59" s="16">
        <f t="shared" si="196"/>
        <v>0</v>
      </c>
      <c r="AM59" s="16">
        <f t="shared" si="197"/>
        <v>0</v>
      </c>
      <c r="AN59" s="16">
        <f t="shared" si="198"/>
        <v>0</v>
      </c>
      <c r="AO59" s="16">
        <f t="shared" si="199"/>
        <v>0</v>
      </c>
      <c r="AP59" s="16">
        <f t="shared" si="200"/>
        <v>0</v>
      </c>
      <c r="AQ59" s="16">
        <f t="shared" si="201"/>
        <v>0</v>
      </c>
      <c r="AR59" s="16">
        <f t="shared" si="202"/>
        <v>0</v>
      </c>
      <c r="AS59" s="16">
        <f t="shared" si="203"/>
        <v>0</v>
      </c>
      <c r="AT59" s="16">
        <f t="shared" si="204"/>
        <v>0</v>
      </c>
      <c r="AU59" s="16">
        <f t="shared" si="205"/>
        <v>0</v>
      </c>
      <c r="AV59" s="16">
        <f t="shared" si="206"/>
        <v>0</v>
      </c>
      <c r="AW59" s="16">
        <f t="shared" si="207"/>
        <v>0</v>
      </c>
      <c r="AX59" s="16">
        <f t="shared" si="208"/>
        <v>0</v>
      </c>
      <c r="AY59" s="16">
        <f t="shared" si="209"/>
        <v>0</v>
      </c>
      <c r="AZ59" s="16">
        <f t="shared" si="210"/>
        <v>0</v>
      </c>
      <c r="BA59" s="16">
        <f t="shared" si="211"/>
        <v>0</v>
      </c>
      <c r="BB59" s="16">
        <f t="shared" si="212"/>
        <v>0</v>
      </c>
      <c r="BC59" s="16">
        <f t="shared" si="213"/>
        <v>0</v>
      </c>
      <c r="BD59" s="16">
        <f t="shared" si="214"/>
        <v>0</v>
      </c>
      <c r="BE59" s="16">
        <f t="shared" si="215"/>
        <v>0</v>
      </c>
      <c r="BF59" s="16">
        <f t="shared" si="216"/>
        <v>0</v>
      </c>
      <c r="BG59" s="16">
        <f t="shared" si="217"/>
        <v>0</v>
      </c>
      <c r="BH59" s="16">
        <f t="shared" si="218"/>
        <v>0</v>
      </c>
      <c r="BI59" s="16">
        <f t="shared" si="219"/>
        <v>0</v>
      </c>
      <c r="BJ59" s="16">
        <f t="shared" si="220"/>
        <v>0</v>
      </c>
      <c r="BK59" s="16">
        <f t="shared" si="221"/>
        <v>0</v>
      </c>
      <c r="BL59" s="16">
        <f t="shared" si="222"/>
        <v>0</v>
      </c>
      <c r="BM59" s="16">
        <f t="shared" si="223"/>
        <v>0</v>
      </c>
      <c r="BN59" s="16">
        <f t="shared" si="224"/>
        <v>0</v>
      </c>
      <c r="BO59" s="16">
        <f t="shared" si="225"/>
        <v>0</v>
      </c>
      <c r="BP59" s="16">
        <f t="shared" si="226"/>
        <v>0</v>
      </c>
      <c r="BQ59" s="17">
        <f t="shared" si="226"/>
        <v>0</v>
      </c>
    </row>
    <row r="60" spans="2:69" x14ac:dyDescent="0.25">
      <c r="B60" s="52"/>
      <c r="C60" s="129"/>
      <c r="D60" s="129" t="s">
        <v>74</v>
      </c>
      <c r="E60" s="22"/>
      <c r="F60" s="22"/>
      <c r="G60" s="159"/>
      <c r="H60" s="131"/>
      <c r="I60" s="129"/>
      <c r="J60" s="16">
        <f t="shared" si="192"/>
        <v>0</v>
      </c>
      <c r="K60" s="16">
        <f t="shared" si="193"/>
        <v>0</v>
      </c>
      <c r="L60" s="16">
        <f t="shared" si="194"/>
        <v>0</v>
      </c>
      <c r="M60" s="16">
        <f t="shared" si="194"/>
        <v>0</v>
      </c>
      <c r="N60" s="16">
        <f t="shared" si="194"/>
        <v>0</v>
      </c>
      <c r="O60" s="16">
        <f t="shared" si="194"/>
        <v>0</v>
      </c>
      <c r="P60" s="16">
        <f t="shared" si="194"/>
        <v>0</v>
      </c>
      <c r="Q60" s="16">
        <f t="shared" si="194"/>
        <v>0</v>
      </c>
      <c r="R60" s="16">
        <f t="shared" si="194"/>
        <v>0</v>
      </c>
      <c r="S60" s="16">
        <f t="shared" si="194"/>
        <v>0</v>
      </c>
      <c r="T60" s="16">
        <f t="shared" si="194"/>
        <v>0</v>
      </c>
      <c r="U60" s="16">
        <f t="shared" si="194"/>
        <v>0</v>
      </c>
      <c r="V60" s="16">
        <f t="shared" si="194"/>
        <v>0</v>
      </c>
      <c r="W60" s="16">
        <f t="shared" si="194"/>
        <v>0</v>
      </c>
      <c r="X60" s="16">
        <f t="shared" si="194"/>
        <v>0</v>
      </c>
      <c r="Y60" s="16">
        <f t="shared" si="194"/>
        <v>0</v>
      </c>
      <c r="Z60" s="16">
        <f t="shared" si="194"/>
        <v>0</v>
      </c>
      <c r="AA60" s="16">
        <f t="shared" si="194"/>
        <v>0</v>
      </c>
      <c r="AB60" s="16">
        <f t="shared" si="194"/>
        <v>0</v>
      </c>
      <c r="AC60" s="16">
        <f t="shared" si="194"/>
        <v>0</v>
      </c>
      <c r="AD60" s="16">
        <f t="shared" si="194"/>
        <v>0</v>
      </c>
      <c r="AE60" s="16">
        <f t="shared" si="194"/>
        <v>0</v>
      </c>
      <c r="AF60" s="16">
        <f t="shared" si="194"/>
        <v>0</v>
      </c>
      <c r="AG60" s="16">
        <f t="shared" si="194"/>
        <v>0</v>
      </c>
      <c r="AH60" s="16">
        <f t="shared" si="194"/>
        <v>0</v>
      </c>
      <c r="AI60" s="16">
        <f t="shared" si="194"/>
        <v>0</v>
      </c>
      <c r="AJ60" s="16">
        <f t="shared" si="194"/>
        <v>0</v>
      </c>
      <c r="AK60" s="16">
        <f t="shared" si="195"/>
        <v>0</v>
      </c>
      <c r="AL60" s="16">
        <f t="shared" si="196"/>
        <v>0</v>
      </c>
      <c r="AM60" s="16">
        <f t="shared" si="197"/>
        <v>0</v>
      </c>
      <c r="AN60" s="16">
        <f t="shared" si="198"/>
        <v>0</v>
      </c>
      <c r="AO60" s="16">
        <f t="shared" si="199"/>
        <v>0</v>
      </c>
      <c r="AP60" s="16">
        <f t="shared" si="200"/>
        <v>0</v>
      </c>
      <c r="AQ60" s="16">
        <f t="shared" si="201"/>
        <v>0</v>
      </c>
      <c r="AR60" s="16">
        <f t="shared" si="202"/>
        <v>0</v>
      </c>
      <c r="AS60" s="16">
        <f t="shared" si="203"/>
        <v>0</v>
      </c>
      <c r="AT60" s="16">
        <f t="shared" si="204"/>
        <v>0</v>
      </c>
      <c r="AU60" s="16">
        <f t="shared" si="205"/>
        <v>0</v>
      </c>
      <c r="AV60" s="16">
        <f t="shared" si="206"/>
        <v>0</v>
      </c>
      <c r="AW60" s="16">
        <f t="shared" si="207"/>
        <v>0</v>
      </c>
      <c r="AX60" s="16">
        <f t="shared" si="208"/>
        <v>0</v>
      </c>
      <c r="AY60" s="16">
        <f t="shared" si="209"/>
        <v>0</v>
      </c>
      <c r="AZ60" s="16">
        <f t="shared" si="210"/>
        <v>0</v>
      </c>
      <c r="BA60" s="16">
        <f t="shared" si="211"/>
        <v>0</v>
      </c>
      <c r="BB60" s="16">
        <f t="shared" si="212"/>
        <v>0</v>
      </c>
      <c r="BC60" s="16">
        <f t="shared" si="213"/>
        <v>0</v>
      </c>
      <c r="BD60" s="16">
        <f t="shared" si="214"/>
        <v>0</v>
      </c>
      <c r="BE60" s="16">
        <f t="shared" si="215"/>
        <v>0</v>
      </c>
      <c r="BF60" s="16">
        <f t="shared" si="216"/>
        <v>0</v>
      </c>
      <c r="BG60" s="16">
        <f t="shared" si="217"/>
        <v>0</v>
      </c>
      <c r="BH60" s="16">
        <f t="shared" si="218"/>
        <v>0</v>
      </c>
      <c r="BI60" s="16">
        <f t="shared" si="219"/>
        <v>0</v>
      </c>
      <c r="BJ60" s="16">
        <f t="shared" si="220"/>
        <v>0</v>
      </c>
      <c r="BK60" s="16">
        <f t="shared" si="221"/>
        <v>0</v>
      </c>
      <c r="BL60" s="16">
        <f t="shared" si="222"/>
        <v>0</v>
      </c>
      <c r="BM60" s="16">
        <f t="shared" si="223"/>
        <v>0</v>
      </c>
      <c r="BN60" s="16">
        <f t="shared" si="224"/>
        <v>0</v>
      </c>
      <c r="BO60" s="16">
        <f t="shared" si="225"/>
        <v>0</v>
      </c>
      <c r="BP60" s="16">
        <f t="shared" si="226"/>
        <v>0</v>
      </c>
      <c r="BQ60" s="17">
        <f t="shared" si="226"/>
        <v>0</v>
      </c>
    </row>
    <row r="61" spans="2:69" x14ac:dyDescent="0.25">
      <c r="B61" s="52"/>
      <c r="C61" s="129"/>
      <c r="D61" s="129" t="s">
        <v>75</v>
      </c>
      <c r="E61" s="22"/>
      <c r="F61" s="22"/>
      <c r="G61" s="159"/>
      <c r="H61" s="131"/>
      <c r="I61" s="129"/>
      <c r="J61" s="16">
        <f t="shared" si="192"/>
        <v>0</v>
      </c>
      <c r="K61" s="16">
        <f t="shared" si="193"/>
        <v>0</v>
      </c>
      <c r="L61" s="16">
        <f t="shared" si="194"/>
        <v>0</v>
      </c>
      <c r="M61" s="16">
        <f t="shared" si="194"/>
        <v>0</v>
      </c>
      <c r="N61" s="16">
        <f t="shared" si="194"/>
        <v>0</v>
      </c>
      <c r="O61" s="16">
        <f t="shared" si="194"/>
        <v>0</v>
      </c>
      <c r="P61" s="16">
        <f t="shared" si="194"/>
        <v>0</v>
      </c>
      <c r="Q61" s="16">
        <f t="shared" si="194"/>
        <v>0</v>
      </c>
      <c r="R61" s="16">
        <f t="shared" si="194"/>
        <v>0</v>
      </c>
      <c r="S61" s="16">
        <f t="shared" si="194"/>
        <v>0</v>
      </c>
      <c r="T61" s="16">
        <f t="shared" si="194"/>
        <v>0</v>
      </c>
      <c r="U61" s="16">
        <f t="shared" si="194"/>
        <v>0</v>
      </c>
      <c r="V61" s="16">
        <f t="shared" si="194"/>
        <v>0</v>
      </c>
      <c r="W61" s="16">
        <f t="shared" si="194"/>
        <v>0</v>
      </c>
      <c r="X61" s="16">
        <f t="shared" si="194"/>
        <v>0</v>
      </c>
      <c r="Y61" s="16">
        <f t="shared" si="194"/>
        <v>0</v>
      </c>
      <c r="Z61" s="16">
        <f t="shared" si="194"/>
        <v>0</v>
      </c>
      <c r="AA61" s="16">
        <f t="shared" si="194"/>
        <v>0</v>
      </c>
      <c r="AB61" s="16">
        <f t="shared" si="194"/>
        <v>0</v>
      </c>
      <c r="AC61" s="16">
        <f t="shared" si="194"/>
        <v>0</v>
      </c>
      <c r="AD61" s="16">
        <f t="shared" si="194"/>
        <v>0</v>
      </c>
      <c r="AE61" s="16">
        <f t="shared" si="194"/>
        <v>0</v>
      </c>
      <c r="AF61" s="16">
        <f t="shared" si="194"/>
        <v>0</v>
      </c>
      <c r="AG61" s="16">
        <f t="shared" si="194"/>
        <v>0</v>
      </c>
      <c r="AH61" s="16">
        <f t="shared" si="194"/>
        <v>0</v>
      </c>
      <c r="AI61" s="16">
        <f t="shared" si="194"/>
        <v>0</v>
      </c>
      <c r="AJ61" s="16">
        <f t="shared" si="194"/>
        <v>0</v>
      </c>
      <c r="AK61" s="16">
        <f t="shared" si="195"/>
        <v>0</v>
      </c>
      <c r="AL61" s="16">
        <f t="shared" si="196"/>
        <v>0</v>
      </c>
      <c r="AM61" s="16">
        <f t="shared" si="197"/>
        <v>0</v>
      </c>
      <c r="AN61" s="16">
        <f t="shared" si="198"/>
        <v>0</v>
      </c>
      <c r="AO61" s="16">
        <f t="shared" si="199"/>
        <v>0</v>
      </c>
      <c r="AP61" s="16">
        <f t="shared" si="200"/>
        <v>0</v>
      </c>
      <c r="AQ61" s="16">
        <f t="shared" si="201"/>
        <v>0</v>
      </c>
      <c r="AR61" s="16">
        <f t="shared" si="202"/>
        <v>0</v>
      </c>
      <c r="AS61" s="16">
        <f t="shared" si="203"/>
        <v>0</v>
      </c>
      <c r="AT61" s="16">
        <f t="shared" si="204"/>
        <v>0</v>
      </c>
      <c r="AU61" s="16">
        <f t="shared" si="205"/>
        <v>0</v>
      </c>
      <c r="AV61" s="16">
        <f t="shared" si="206"/>
        <v>0</v>
      </c>
      <c r="AW61" s="16">
        <f t="shared" si="207"/>
        <v>0</v>
      </c>
      <c r="AX61" s="16">
        <f t="shared" si="208"/>
        <v>0</v>
      </c>
      <c r="AY61" s="16">
        <f t="shared" si="209"/>
        <v>0</v>
      </c>
      <c r="AZ61" s="16">
        <f t="shared" si="210"/>
        <v>0</v>
      </c>
      <c r="BA61" s="16">
        <f t="shared" si="211"/>
        <v>0</v>
      </c>
      <c r="BB61" s="16">
        <f t="shared" si="212"/>
        <v>0</v>
      </c>
      <c r="BC61" s="16">
        <f t="shared" si="213"/>
        <v>0</v>
      </c>
      <c r="BD61" s="16">
        <f t="shared" si="214"/>
        <v>0</v>
      </c>
      <c r="BE61" s="16">
        <f t="shared" si="215"/>
        <v>0</v>
      </c>
      <c r="BF61" s="16">
        <f t="shared" si="216"/>
        <v>0</v>
      </c>
      <c r="BG61" s="16">
        <f t="shared" si="217"/>
        <v>0</v>
      </c>
      <c r="BH61" s="16">
        <f t="shared" si="218"/>
        <v>0</v>
      </c>
      <c r="BI61" s="16">
        <f t="shared" si="219"/>
        <v>0</v>
      </c>
      <c r="BJ61" s="16">
        <f t="shared" si="220"/>
        <v>0</v>
      </c>
      <c r="BK61" s="16">
        <f t="shared" si="221"/>
        <v>0</v>
      </c>
      <c r="BL61" s="16">
        <f t="shared" si="222"/>
        <v>0</v>
      </c>
      <c r="BM61" s="16">
        <f t="shared" si="223"/>
        <v>0</v>
      </c>
      <c r="BN61" s="16">
        <f t="shared" si="224"/>
        <v>0</v>
      </c>
      <c r="BO61" s="16">
        <f t="shared" si="225"/>
        <v>0</v>
      </c>
      <c r="BP61" s="16">
        <f t="shared" si="226"/>
        <v>0</v>
      </c>
      <c r="BQ61" s="17">
        <f t="shared" si="226"/>
        <v>0</v>
      </c>
    </row>
    <row r="62" spans="2:69" s="4" customFormat="1" ht="5.45" customHeight="1" x14ac:dyDescent="0.15">
      <c r="B62" s="58"/>
      <c r="C62" s="135"/>
      <c r="D62" s="135"/>
      <c r="E62" s="135"/>
      <c r="F62" s="135"/>
      <c r="G62" s="135"/>
      <c r="H62" s="136"/>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c r="AT62" s="135"/>
      <c r="AU62" s="135"/>
      <c r="AV62" s="135"/>
      <c r="AW62" s="135"/>
      <c r="AX62" s="135"/>
      <c r="AY62" s="135"/>
      <c r="AZ62" s="135"/>
      <c r="BA62" s="135"/>
      <c r="BB62" s="135"/>
      <c r="BC62" s="135"/>
      <c r="BD62" s="135"/>
      <c r="BE62" s="135"/>
      <c r="BF62" s="135"/>
      <c r="BG62" s="135"/>
      <c r="BH62" s="135"/>
      <c r="BI62" s="135"/>
      <c r="BJ62" s="135"/>
      <c r="BK62" s="135"/>
      <c r="BL62" s="135"/>
      <c r="BM62" s="135"/>
      <c r="BN62" s="135"/>
      <c r="BO62" s="135"/>
      <c r="BP62" s="135"/>
      <c r="BQ62" s="60"/>
    </row>
    <row r="63" spans="2:69" x14ac:dyDescent="0.25">
      <c r="B63" s="63"/>
      <c r="C63" s="129"/>
      <c r="D63" s="146" t="s">
        <v>76</v>
      </c>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c r="AL63" s="147"/>
      <c r="AM63" s="147"/>
      <c r="AN63" s="147"/>
      <c r="AO63" s="147"/>
      <c r="AP63" s="147"/>
      <c r="AQ63" s="147"/>
      <c r="AR63" s="147"/>
      <c r="AS63" s="147"/>
      <c r="AT63" s="147"/>
      <c r="AU63" s="147"/>
      <c r="AV63" s="147"/>
      <c r="AW63" s="147"/>
      <c r="AX63" s="147"/>
      <c r="AY63" s="147"/>
      <c r="AZ63" s="147"/>
      <c r="BA63" s="147"/>
      <c r="BB63" s="147"/>
      <c r="BC63" s="147"/>
      <c r="BD63" s="147"/>
      <c r="BE63" s="147"/>
      <c r="BF63" s="147"/>
      <c r="BG63" s="147"/>
      <c r="BH63" s="147"/>
      <c r="BI63" s="147"/>
      <c r="BJ63" s="147"/>
      <c r="BK63" s="147"/>
      <c r="BL63" s="147"/>
      <c r="BM63" s="147"/>
      <c r="BN63" s="147"/>
      <c r="BO63" s="147"/>
      <c r="BP63" s="147"/>
      <c r="BQ63" s="66"/>
    </row>
    <row r="64" spans="2:69" s="4" customFormat="1" ht="5.45" customHeight="1" x14ac:dyDescent="0.15">
      <c r="B64" s="58"/>
      <c r="C64" s="135"/>
      <c r="D64" s="135"/>
      <c r="E64" s="135"/>
      <c r="F64" s="135"/>
      <c r="G64" s="135"/>
      <c r="H64" s="136"/>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c r="AT64" s="135"/>
      <c r="AU64" s="135"/>
      <c r="AV64" s="135"/>
      <c r="AW64" s="135"/>
      <c r="AX64" s="135"/>
      <c r="AY64" s="135"/>
      <c r="AZ64" s="135"/>
      <c r="BA64" s="135"/>
      <c r="BB64" s="135"/>
      <c r="BC64" s="135"/>
      <c r="BD64" s="135"/>
      <c r="BE64" s="135"/>
      <c r="BF64" s="135"/>
      <c r="BG64" s="135"/>
      <c r="BH64" s="135"/>
      <c r="BI64" s="135"/>
      <c r="BJ64" s="135"/>
      <c r="BK64" s="135"/>
      <c r="BL64" s="135"/>
      <c r="BM64" s="135"/>
      <c r="BN64" s="135"/>
      <c r="BO64" s="135"/>
      <c r="BP64" s="135"/>
      <c r="BQ64" s="60"/>
    </row>
    <row r="65" spans="2:69" ht="14.45" customHeight="1" x14ac:dyDescent="0.25">
      <c r="B65" s="52"/>
      <c r="C65" s="132" t="s">
        <v>77</v>
      </c>
      <c r="D65" s="129"/>
      <c r="E65" s="129"/>
      <c r="F65" s="129"/>
      <c r="G65" s="129"/>
      <c r="H65" s="131"/>
      <c r="I65" s="129"/>
      <c r="J65" s="143" t="s">
        <v>37</v>
      </c>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29"/>
      <c r="AS65" s="129"/>
      <c r="AT65" s="129"/>
      <c r="AU65" s="129"/>
      <c r="AV65" s="129"/>
      <c r="AW65" s="129"/>
      <c r="AX65" s="129"/>
      <c r="AY65" s="129"/>
      <c r="AZ65" s="129"/>
      <c r="BA65" s="129"/>
      <c r="BB65" s="129"/>
      <c r="BC65" s="129"/>
      <c r="BD65" s="129"/>
      <c r="BE65" s="129"/>
      <c r="BF65" s="129"/>
      <c r="BG65" s="129"/>
      <c r="BH65" s="129"/>
      <c r="BI65" s="129"/>
      <c r="BJ65" s="129"/>
      <c r="BK65" s="129"/>
      <c r="BL65" s="129"/>
      <c r="BM65" s="129"/>
      <c r="BN65" s="129"/>
      <c r="BO65" s="129"/>
      <c r="BP65" s="129"/>
      <c r="BQ65" s="53"/>
    </row>
    <row r="66" spans="2:69" ht="14.45" customHeight="1" x14ac:dyDescent="0.25">
      <c r="B66" s="52"/>
      <c r="C66" s="129"/>
      <c r="D66" s="148" t="str">
        <f>IF(E12="", "", E12)</f>
        <v/>
      </c>
      <c r="E66" s="129"/>
      <c r="F66" s="129"/>
      <c r="G66" s="159"/>
      <c r="H66" s="131">
        <f t="shared" ref="H66:H72" si="227">SUM(J66:BQ66)</f>
        <v>0</v>
      </c>
      <c r="I66" s="129"/>
      <c r="J66" s="131">
        <f>J12*J22/1000</f>
        <v>0</v>
      </c>
      <c r="K66" s="131">
        <f t="shared" ref="K66:AJ66" si="228">K12*K22/1000</f>
        <v>0</v>
      </c>
      <c r="L66" s="131">
        <f t="shared" si="228"/>
        <v>0</v>
      </c>
      <c r="M66" s="131">
        <f t="shared" si="228"/>
        <v>0</v>
      </c>
      <c r="N66" s="131">
        <f t="shared" si="228"/>
        <v>0</v>
      </c>
      <c r="O66" s="131">
        <f t="shared" si="228"/>
        <v>0</v>
      </c>
      <c r="P66" s="131">
        <f t="shared" si="228"/>
        <v>0</v>
      </c>
      <c r="Q66" s="131">
        <f t="shared" si="228"/>
        <v>0</v>
      </c>
      <c r="R66" s="131">
        <f t="shared" si="228"/>
        <v>0</v>
      </c>
      <c r="S66" s="131">
        <f t="shared" si="228"/>
        <v>0</v>
      </c>
      <c r="T66" s="131">
        <f t="shared" si="228"/>
        <v>0</v>
      </c>
      <c r="U66" s="131">
        <f t="shared" si="228"/>
        <v>0</v>
      </c>
      <c r="V66" s="131">
        <f t="shared" si="228"/>
        <v>0</v>
      </c>
      <c r="W66" s="131">
        <f t="shared" si="228"/>
        <v>0</v>
      </c>
      <c r="X66" s="131">
        <f t="shared" si="228"/>
        <v>0</v>
      </c>
      <c r="Y66" s="131">
        <f t="shared" si="228"/>
        <v>0</v>
      </c>
      <c r="Z66" s="131">
        <f t="shared" si="228"/>
        <v>0</v>
      </c>
      <c r="AA66" s="131">
        <f t="shared" si="228"/>
        <v>0</v>
      </c>
      <c r="AB66" s="131">
        <f t="shared" si="228"/>
        <v>0</v>
      </c>
      <c r="AC66" s="131">
        <f t="shared" si="228"/>
        <v>0</v>
      </c>
      <c r="AD66" s="131">
        <f t="shared" si="228"/>
        <v>0</v>
      </c>
      <c r="AE66" s="131">
        <f t="shared" si="228"/>
        <v>0</v>
      </c>
      <c r="AF66" s="131">
        <f t="shared" si="228"/>
        <v>0</v>
      </c>
      <c r="AG66" s="131">
        <f t="shared" si="228"/>
        <v>0</v>
      </c>
      <c r="AH66" s="131">
        <f t="shared" si="228"/>
        <v>0</v>
      </c>
      <c r="AI66" s="131">
        <f t="shared" si="228"/>
        <v>0</v>
      </c>
      <c r="AJ66" s="131">
        <f t="shared" si="228"/>
        <v>0</v>
      </c>
      <c r="AK66" s="131">
        <f t="shared" ref="AK66:BF66" si="229">AK12*AK22/1000</f>
        <v>0</v>
      </c>
      <c r="AL66" s="131">
        <f t="shared" si="229"/>
        <v>0</v>
      </c>
      <c r="AM66" s="131">
        <f t="shared" si="229"/>
        <v>0</v>
      </c>
      <c r="AN66" s="131">
        <f t="shared" si="229"/>
        <v>0</v>
      </c>
      <c r="AO66" s="131">
        <f t="shared" si="229"/>
        <v>0</v>
      </c>
      <c r="AP66" s="131">
        <f t="shared" si="229"/>
        <v>0</v>
      </c>
      <c r="AQ66" s="131">
        <f t="shared" si="229"/>
        <v>0</v>
      </c>
      <c r="AR66" s="131">
        <f t="shared" si="229"/>
        <v>0</v>
      </c>
      <c r="AS66" s="131">
        <f t="shared" si="229"/>
        <v>0</v>
      </c>
      <c r="AT66" s="131">
        <f t="shared" si="229"/>
        <v>0</v>
      </c>
      <c r="AU66" s="131">
        <f t="shared" si="229"/>
        <v>0</v>
      </c>
      <c r="AV66" s="131">
        <f t="shared" si="229"/>
        <v>0</v>
      </c>
      <c r="AW66" s="131">
        <f t="shared" si="229"/>
        <v>0</v>
      </c>
      <c r="AX66" s="131">
        <f t="shared" si="229"/>
        <v>0</v>
      </c>
      <c r="AY66" s="131">
        <f t="shared" si="229"/>
        <v>0</v>
      </c>
      <c r="AZ66" s="131">
        <f t="shared" si="229"/>
        <v>0</v>
      </c>
      <c r="BA66" s="131">
        <f t="shared" si="229"/>
        <v>0</v>
      </c>
      <c r="BB66" s="131">
        <f t="shared" si="229"/>
        <v>0</v>
      </c>
      <c r="BC66" s="131">
        <f t="shared" si="229"/>
        <v>0</v>
      </c>
      <c r="BD66" s="131">
        <f t="shared" si="229"/>
        <v>0</v>
      </c>
      <c r="BE66" s="131">
        <f t="shared" si="229"/>
        <v>0</v>
      </c>
      <c r="BF66" s="131">
        <f t="shared" si="229"/>
        <v>0</v>
      </c>
      <c r="BG66" s="131">
        <f t="shared" ref="BG66:BN66" si="230">BG12*BG22/1000</f>
        <v>0</v>
      </c>
      <c r="BH66" s="131">
        <f t="shared" si="230"/>
        <v>0</v>
      </c>
      <c r="BI66" s="131">
        <f t="shared" si="230"/>
        <v>0</v>
      </c>
      <c r="BJ66" s="131">
        <f t="shared" si="230"/>
        <v>0</v>
      </c>
      <c r="BK66" s="131">
        <f t="shared" si="230"/>
        <v>0</v>
      </c>
      <c r="BL66" s="131">
        <f t="shared" si="230"/>
        <v>0</v>
      </c>
      <c r="BM66" s="131">
        <f t="shared" si="230"/>
        <v>0</v>
      </c>
      <c r="BN66" s="131">
        <f t="shared" si="230"/>
        <v>0</v>
      </c>
      <c r="BO66" s="131">
        <f t="shared" ref="BO66:BQ66" si="231">BO12*BO22/1000</f>
        <v>0</v>
      </c>
      <c r="BP66" s="131">
        <f t="shared" si="231"/>
        <v>0</v>
      </c>
      <c r="BQ66" s="67">
        <f t="shared" si="231"/>
        <v>0</v>
      </c>
    </row>
    <row r="67" spans="2:69" ht="14.45" customHeight="1" x14ac:dyDescent="0.25">
      <c r="B67" s="52"/>
      <c r="C67" s="129"/>
      <c r="D67" s="148" t="str">
        <f t="shared" ref="D67:D70" si="232">IF(E13="", "", E13)</f>
        <v/>
      </c>
      <c r="E67" s="129"/>
      <c r="F67" s="129"/>
      <c r="G67" s="159"/>
      <c r="H67" s="131">
        <f t="shared" si="227"/>
        <v>0</v>
      </c>
      <c r="I67" s="129"/>
      <c r="J67" s="131">
        <f>J13*J28/1000</f>
        <v>0</v>
      </c>
      <c r="K67" s="131">
        <f t="shared" ref="K67:AJ67" si="233">K13*K28/1000</f>
        <v>0</v>
      </c>
      <c r="L67" s="131">
        <f t="shared" si="233"/>
        <v>0</v>
      </c>
      <c r="M67" s="131">
        <f t="shared" si="233"/>
        <v>0</v>
      </c>
      <c r="N67" s="131">
        <f t="shared" si="233"/>
        <v>0</v>
      </c>
      <c r="O67" s="131">
        <f t="shared" si="233"/>
        <v>0</v>
      </c>
      <c r="P67" s="131">
        <f t="shared" si="233"/>
        <v>0</v>
      </c>
      <c r="Q67" s="131">
        <f t="shared" si="233"/>
        <v>0</v>
      </c>
      <c r="R67" s="131">
        <f t="shared" si="233"/>
        <v>0</v>
      </c>
      <c r="S67" s="131">
        <f t="shared" si="233"/>
        <v>0</v>
      </c>
      <c r="T67" s="131">
        <f t="shared" si="233"/>
        <v>0</v>
      </c>
      <c r="U67" s="131">
        <f t="shared" si="233"/>
        <v>0</v>
      </c>
      <c r="V67" s="131">
        <f t="shared" si="233"/>
        <v>0</v>
      </c>
      <c r="W67" s="131">
        <f t="shared" si="233"/>
        <v>0</v>
      </c>
      <c r="X67" s="131">
        <f t="shared" si="233"/>
        <v>0</v>
      </c>
      <c r="Y67" s="131">
        <f t="shared" si="233"/>
        <v>0</v>
      </c>
      <c r="Z67" s="131">
        <f t="shared" si="233"/>
        <v>0</v>
      </c>
      <c r="AA67" s="131">
        <f t="shared" si="233"/>
        <v>0</v>
      </c>
      <c r="AB67" s="131">
        <f t="shared" si="233"/>
        <v>0</v>
      </c>
      <c r="AC67" s="131">
        <f t="shared" si="233"/>
        <v>0</v>
      </c>
      <c r="AD67" s="131">
        <f t="shared" si="233"/>
        <v>0</v>
      </c>
      <c r="AE67" s="131">
        <f t="shared" si="233"/>
        <v>0</v>
      </c>
      <c r="AF67" s="131">
        <f t="shared" si="233"/>
        <v>0</v>
      </c>
      <c r="AG67" s="131">
        <f t="shared" si="233"/>
        <v>0</v>
      </c>
      <c r="AH67" s="131">
        <f t="shared" si="233"/>
        <v>0</v>
      </c>
      <c r="AI67" s="131">
        <f t="shared" si="233"/>
        <v>0</v>
      </c>
      <c r="AJ67" s="131">
        <f t="shared" si="233"/>
        <v>0</v>
      </c>
      <c r="AK67" s="131">
        <f t="shared" ref="AK67:BF67" si="234">AK13*AK28/1000</f>
        <v>0</v>
      </c>
      <c r="AL67" s="131">
        <f t="shared" si="234"/>
        <v>0</v>
      </c>
      <c r="AM67" s="131">
        <f t="shared" si="234"/>
        <v>0</v>
      </c>
      <c r="AN67" s="131">
        <f t="shared" si="234"/>
        <v>0</v>
      </c>
      <c r="AO67" s="131">
        <f t="shared" si="234"/>
        <v>0</v>
      </c>
      <c r="AP67" s="131">
        <f t="shared" si="234"/>
        <v>0</v>
      </c>
      <c r="AQ67" s="131">
        <f t="shared" si="234"/>
        <v>0</v>
      </c>
      <c r="AR67" s="131">
        <f t="shared" si="234"/>
        <v>0</v>
      </c>
      <c r="AS67" s="131">
        <f t="shared" si="234"/>
        <v>0</v>
      </c>
      <c r="AT67" s="131">
        <f t="shared" si="234"/>
        <v>0</v>
      </c>
      <c r="AU67" s="131">
        <f t="shared" si="234"/>
        <v>0</v>
      </c>
      <c r="AV67" s="131">
        <f t="shared" si="234"/>
        <v>0</v>
      </c>
      <c r="AW67" s="131">
        <f t="shared" si="234"/>
        <v>0</v>
      </c>
      <c r="AX67" s="131">
        <f t="shared" si="234"/>
        <v>0</v>
      </c>
      <c r="AY67" s="131">
        <f t="shared" si="234"/>
        <v>0</v>
      </c>
      <c r="AZ67" s="131">
        <f t="shared" si="234"/>
        <v>0</v>
      </c>
      <c r="BA67" s="131">
        <f t="shared" si="234"/>
        <v>0</v>
      </c>
      <c r="BB67" s="131">
        <f t="shared" si="234"/>
        <v>0</v>
      </c>
      <c r="BC67" s="131">
        <f t="shared" si="234"/>
        <v>0</v>
      </c>
      <c r="BD67" s="131">
        <f t="shared" si="234"/>
        <v>0</v>
      </c>
      <c r="BE67" s="131">
        <f t="shared" si="234"/>
        <v>0</v>
      </c>
      <c r="BF67" s="131">
        <f t="shared" si="234"/>
        <v>0</v>
      </c>
      <c r="BG67" s="131">
        <f t="shared" ref="BG67:BN67" si="235">BG13*BG28/1000</f>
        <v>0</v>
      </c>
      <c r="BH67" s="131">
        <f t="shared" si="235"/>
        <v>0</v>
      </c>
      <c r="BI67" s="131">
        <f t="shared" si="235"/>
        <v>0</v>
      </c>
      <c r="BJ67" s="131">
        <f t="shared" si="235"/>
        <v>0</v>
      </c>
      <c r="BK67" s="131">
        <f t="shared" si="235"/>
        <v>0</v>
      </c>
      <c r="BL67" s="131">
        <f t="shared" si="235"/>
        <v>0</v>
      </c>
      <c r="BM67" s="131">
        <f t="shared" si="235"/>
        <v>0</v>
      </c>
      <c r="BN67" s="131">
        <f t="shared" si="235"/>
        <v>0</v>
      </c>
      <c r="BO67" s="131">
        <f t="shared" ref="BO67:BQ67" si="236">BO13*BO28/1000</f>
        <v>0</v>
      </c>
      <c r="BP67" s="131">
        <f t="shared" si="236"/>
        <v>0</v>
      </c>
      <c r="BQ67" s="67">
        <f t="shared" si="236"/>
        <v>0</v>
      </c>
    </row>
    <row r="68" spans="2:69" ht="14.45" customHeight="1" x14ac:dyDescent="0.25">
      <c r="B68" s="52"/>
      <c r="C68" s="129"/>
      <c r="D68" s="148" t="str">
        <f t="shared" si="232"/>
        <v/>
      </c>
      <c r="E68" s="129"/>
      <c r="F68" s="129"/>
      <c r="G68" s="159"/>
      <c r="H68" s="131">
        <f t="shared" si="227"/>
        <v>0</v>
      </c>
      <c r="I68" s="129"/>
      <c r="J68" s="131">
        <f t="shared" ref="J68:AJ68" si="237">J14*J34/1000</f>
        <v>0</v>
      </c>
      <c r="K68" s="131">
        <f t="shared" si="237"/>
        <v>0</v>
      </c>
      <c r="L68" s="131">
        <f t="shared" si="237"/>
        <v>0</v>
      </c>
      <c r="M68" s="131">
        <f t="shared" si="237"/>
        <v>0</v>
      </c>
      <c r="N68" s="131">
        <f t="shared" si="237"/>
        <v>0</v>
      </c>
      <c r="O68" s="131">
        <f t="shared" si="237"/>
        <v>0</v>
      </c>
      <c r="P68" s="131">
        <f t="shared" si="237"/>
        <v>0</v>
      </c>
      <c r="Q68" s="131">
        <f t="shared" si="237"/>
        <v>0</v>
      </c>
      <c r="R68" s="131">
        <f t="shared" si="237"/>
        <v>0</v>
      </c>
      <c r="S68" s="131">
        <f t="shared" si="237"/>
        <v>0</v>
      </c>
      <c r="T68" s="131">
        <f t="shared" si="237"/>
        <v>0</v>
      </c>
      <c r="U68" s="131">
        <f t="shared" si="237"/>
        <v>0</v>
      </c>
      <c r="V68" s="131">
        <f t="shared" si="237"/>
        <v>0</v>
      </c>
      <c r="W68" s="131">
        <f t="shared" si="237"/>
        <v>0</v>
      </c>
      <c r="X68" s="131">
        <f t="shared" si="237"/>
        <v>0</v>
      </c>
      <c r="Y68" s="131">
        <f t="shared" si="237"/>
        <v>0</v>
      </c>
      <c r="Z68" s="131">
        <f t="shared" si="237"/>
        <v>0</v>
      </c>
      <c r="AA68" s="131">
        <f t="shared" si="237"/>
        <v>0</v>
      </c>
      <c r="AB68" s="131">
        <f t="shared" si="237"/>
        <v>0</v>
      </c>
      <c r="AC68" s="131">
        <f t="shared" si="237"/>
        <v>0</v>
      </c>
      <c r="AD68" s="131">
        <f t="shared" si="237"/>
        <v>0</v>
      </c>
      <c r="AE68" s="131">
        <f t="shared" si="237"/>
        <v>0</v>
      </c>
      <c r="AF68" s="131">
        <f t="shared" si="237"/>
        <v>0</v>
      </c>
      <c r="AG68" s="131">
        <f t="shared" si="237"/>
        <v>0</v>
      </c>
      <c r="AH68" s="131">
        <f t="shared" si="237"/>
        <v>0</v>
      </c>
      <c r="AI68" s="131">
        <f t="shared" si="237"/>
        <v>0</v>
      </c>
      <c r="AJ68" s="131">
        <f t="shared" si="237"/>
        <v>0</v>
      </c>
      <c r="AK68" s="131">
        <f t="shared" ref="AK68:BF68" si="238">AK14*AK34/1000</f>
        <v>0</v>
      </c>
      <c r="AL68" s="131">
        <f t="shared" si="238"/>
        <v>0</v>
      </c>
      <c r="AM68" s="131">
        <f t="shared" si="238"/>
        <v>0</v>
      </c>
      <c r="AN68" s="131">
        <f t="shared" si="238"/>
        <v>0</v>
      </c>
      <c r="AO68" s="131">
        <f t="shared" si="238"/>
        <v>0</v>
      </c>
      <c r="AP68" s="131">
        <f t="shared" si="238"/>
        <v>0</v>
      </c>
      <c r="AQ68" s="131">
        <f t="shared" si="238"/>
        <v>0</v>
      </c>
      <c r="AR68" s="131">
        <f t="shared" si="238"/>
        <v>0</v>
      </c>
      <c r="AS68" s="131">
        <f t="shared" si="238"/>
        <v>0</v>
      </c>
      <c r="AT68" s="131">
        <f t="shared" si="238"/>
        <v>0</v>
      </c>
      <c r="AU68" s="131">
        <f t="shared" si="238"/>
        <v>0</v>
      </c>
      <c r="AV68" s="131">
        <f t="shared" si="238"/>
        <v>0</v>
      </c>
      <c r="AW68" s="131">
        <f t="shared" si="238"/>
        <v>0</v>
      </c>
      <c r="AX68" s="131">
        <f t="shared" si="238"/>
        <v>0</v>
      </c>
      <c r="AY68" s="131">
        <f t="shared" si="238"/>
        <v>0</v>
      </c>
      <c r="AZ68" s="131">
        <f t="shared" si="238"/>
        <v>0</v>
      </c>
      <c r="BA68" s="131">
        <f t="shared" si="238"/>
        <v>0</v>
      </c>
      <c r="BB68" s="131">
        <f t="shared" si="238"/>
        <v>0</v>
      </c>
      <c r="BC68" s="131">
        <f t="shared" si="238"/>
        <v>0</v>
      </c>
      <c r="BD68" s="131">
        <f t="shared" si="238"/>
        <v>0</v>
      </c>
      <c r="BE68" s="131">
        <f t="shared" si="238"/>
        <v>0</v>
      </c>
      <c r="BF68" s="131">
        <f t="shared" si="238"/>
        <v>0</v>
      </c>
      <c r="BG68" s="131">
        <f t="shared" ref="BG68:BN68" si="239">BG14*BG34/1000</f>
        <v>0</v>
      </c>
      <c r="BH68" s="131">
        <f t="shared" si="239"/>
        <v>0</v>
      </c>
      <c r="BI68" s="131">
        <f t="shared" si="239"/>
        <v>0</v>
      </c>
      <c r="BJ68" s="131">
        <f t="shared" si="239"/>
        <v>0</v>
      </c>
      <c r="BK68" s="131">
        <f t="shared" si="239"/>
        <v>0</v>
      </c>
      <c r="BL68" s="131">
        <f t="shared" si="239"/>
        <v>0</v>
      </c>
      <c r="BM68" s="131">
        <f t="shared" si="239"/>
        <v>0</v>
      </c>
      <c r="BN68" s="131">
        <f t="shared" si="239"/>
        <v>0</v>
      </c>
      <c r="BO68" s="131">
        <f t="shared" ref="BO68:BQ68" si="240">BO14*BO34/1000</f>
        <v>0</v>
      </c>
      <c r="BP68" s="131">
        <f t="shared" si="240"/>
        <v>0</v>
      </c>
      <c r="BQ68" s="67">
        <f t="shared" si="240"/>
        <v>0</v>
      </c>
    </row>
    <row r="69" spans="2:69" ht="14.45" customHeight="1" x14ac:dyDescent="0.25">
      <c r="B69" s="52"/>
      <c r="C69" s="129"/>
      <c r="D69" s="148" t="str">
        <f t="shared" si="232"/>
        <v/>
      </c>
      <c r="E69" s="129"/>
      <c r="F69" s="129"/>
      <c r="G69" s="159"/>
      <c r="H69" s="131">
        <f t="shared" si="227"/>
        <v>0</v>
      </c>
      <c r="I69" s="129"/>
      <c r="J69" s="131">
        <f t="shared" ref="J69:AJ69" si="241">J15*J40/1000</f>
        <v>0</v>
      </c>
      <c r="K69" s="131">
        <f t="shared" si="241"/>
        <v>0</v>
      </c>
      <c r="L69" s="131">
        <f t="shared" si="241"/>
        <v>0</v>
      </c>
      <c r="M69" s="131">
        <f t="shared" si="241"/>
        <v>0</v>
      </c>
      <c r="N69" s="131">
        <f t="shared" si="241"/>
        <v>0</v>
      </c>
      <c r="O69" s="131">
        <f t="shared" si="241"/>
        <v>0</v>
      </c>
      <c r="P69" s="131">
        <f t="shared" si="241"/>
        <v>0</v>
      </c>
      <c r="Q69" s="131">
        <f t="shared" si="241"/>
        <v>0</v>
      </c>
      <c r="R69" s="131">
        <f t="shared" si="241"/>
        <v>0</v>
      </c>
      <c r="S69" s="131">
        <f t="shared" si="241"/>
        <v>0</v>
      </c>
      <c r="T69" s="131">
        <f t="shared" si="241"/>
        <v>0</v>
      </c>
      <c r="U69" s="131">
        <f t="shared" si="241"/>
        <v>0</v>
      </c>
      <c r="V69" s="131">
        <f t="shared" si="241"/>
        <v>0</v>
      </c>
      <c r="W69" s="131">
        <f t="shared" si="241"/>
        <v>0</v>
      </c>
      <c r="X69" s="131">
        <f t="shared" si="241"/>
        <v>0</v>
      </c>
      <c r="Y69" s="131">
        <f t="shared" si="241"/>
        <v>0</v>
      </c>
      <c r="Z69" s="131">
        <f t="shared" si="241"/>
        <v>0</v>
      </c>
      <c r="AA69" s="131">
        <f t="shared" si="241"/>
        <v>0</v>
      </c>
      <c r="AB69" s="131">
        <f t="shared" si="241"/>
        <v>0</v>
      </c>
      <c r="AC69" s="131">
        <f t="shared" si="241"/>
        <v>0</v>
      </c>
      <c r="AD69" s="131">
        <f t="shared" si="241"/>
        <v>0</v>
      </c>
      <c r="AE69" s="131">
        <f t="shared" si="241"/>
        <v>0</v>
      </c>
      <c r="AF69" s="131">
        <f t="shared" si="241"/>
        <v>0</v>
      </c>
      <c r="AG69" s="131">
        <f t="shared" si="241"/>
        <v>0</v>
      </c>
      <c r="AH69" s="131">
        <f t="shared" si="241"/>
        <v>0</v>
      </c>
      <c r="AI69" s="131">
        <f t="shared" si="241"/>
        <v>0</v>
      </c>
      <c r="AJ69" s="131">
        <f t="shared" si="241"/>
        <v>0</v>
      </c>
      <c r="AK69" s="131">
        <f t="shared" ref="AK69:BF69" si="242">AK15*AK40/1000</f>
        <v>0</v>
      </c>
      <c r="AL69" s="131">
        <f t="shared" si="242"/>
        <v>0</v>
      </c>
      <c r="AM69" s="131">
        <f t="shared" si="242"/>
        <v>0</v>
      </c>
      <c r="AN69" s="131">
        <f t="shared" si="242"/>
        <v>0</v>
      </c>
      <c r="AO69" s="131">
        <f t="shared" si="242"/>
        <v>0</v>
      </c>
      <c r="AP69" s="131">
        <f t="shared" si="242"/>
        <v>0</v>
      </c>
      <c r="AQ69" s="131">
        <f t="shared" si="242"/>
        <v>0</v>
      </c>
      <c r="AR69" s="131">
        <f t="shared" si="242"/>
        <v>0</v>
      </c>
      <c r="AS69" s="131">
        <f t="shared" si="242"/>
        <v>0</v>
      </c>
      <c r="AT69" s="131">
        <f t="shared" si="242"/>
        <v>0</v>
      </c>
      <c r="AU69" s="131">
        <f t="shared" si="242"/>
        <v>0</v>
      </c>
      <c r="AV69" s="131">
        <f t="shared" si="242"/>
        <v>0</v>
      </c>
      <c r="AW69" s="131">
        <f t="shared" si="242"/>
        <v>0</v>
      </c>
      <c r="AX69" s="131">
        <f t="shared" si="242"/>
        <v>0</v>
      </c>
      <c r="AY69" s="131">
        <f t="shared" si="242"/>
        <v>0</v>
      </c>
      <c r="AZ69" s="131">
        <f t="shared" si="242"/>
        <v>0</v>
      </c>
      <c r="BA69" s="131">
        <f t="shared" si="242"/>
        <v>0</v>
      </c>
      <c r="BB69" s="131">
        <f t="shared" si="242"/>
        <v>0</v>
      </c>
      <c r="BC69" s="131">
        <f t="shared" si="242"/>
        <v>0</v>
      </c>
      <c r="BD69" s="131">
        <f t="shared" si="242"/>
        <v>0</v>
      </c>
      <c r="BE69" s="131">
        <f t="shared" si="242"/>
        <v>0</v>
      </c>
      <c r="BF69" s="131">
        <f t="shared" si="242"/>
        <v>0</v>
      </c>
      <c r="BG69" s="131">
        <f t="shared" ref="BG69:BN69" si="243">BG15*BG40/1000</f>
        <v>0</v>
      </c>
      <c r="BH69" s="131">
        <f t="shared" si="243"/>
        <v>0</v>
      </c>
      <c r="BI69" s="131">
        <f t="shared" si="243"/>
        <v>0</v>
      </c>
      <c r="BJ69" s="131">
        <f t="shared" si="243"/>
        <v>0</v>
      </c>
      <c r="BK69" s="131">
        <f t="shared" si="243"/>
        <v>0</v>
      </c>
      <c r="BL69" s="131">
        <f t="shared" si="243"/>
        <v>0</v>
      </c>
      <c r="BM69" s="131">
        <f t="shared" si="243"/>
        <v>0</v>
      </c>
      <c r="BN69" s="131">
        <f t="shared" si="243"/>
        <v>0</v>
      </c>
      <c r="BO69" s="131">
        <f t="shared" ref="BO69:BQ69" si="244">BO15*BO40/1000</f>
        <v>0</v>
      </c>
      <c r="BP69" s="131">
        <f t="shared" si="244"/>
        <v>0</v>
      </c>
      <c r="BQ69" s="67">
        <f t="shared" si="244"/>
        <v>0</v>
      </c>
    </row>
    <row r="70" spans="2:69" ht="14.45" customHeight="1" x14ac:dyDescent="0.25">
      <c r="B70" s="52"/>
      <c r="C70" s="129"/>
      <c r="D70" s="148" t="str">
        <f t="shared" si="232"/>
        <v/>
      </c>
      <c r="E70" s="129"/>
      <c r="F70" s="129"/>
      <c r="G70" s="159"/>
      <c r="H70" s="131">
        <f t="shared" si="227"/>
        <v>0</v>
      </c>
      <c r="I70" s="129"/>
      <c r="J70" s="131">
        <f t="shared" ref="J70:AJ70" si="245">J16*J46/1000</f>
        <v>0</v>
      </c>
      <c r="K70" s="131">
        <f t="shared" si="245"/>
        <v>0</v>
      </c>
      <c r="L70" s="131">
        <f t="shared" si="245"/>
        <v>0</v>
      </c>
      <c r="M70" s="131">
        <f t="shared" si="245"/>
        <v>0</v>
      </c>
      <c r="N70" s="131">
        <f t="shared" si="245"/>
        <v>0</v>
      </c>
      <c r="O70" s="131">
        <f t="shared" si="245"/>
        <v>0</v>
      </c>
      <c r="P70" s="131">
        <f t="shared" si="245"/>
        <v>0</v>
      </c>
      <c r="Q70" s="131">
        <f t="shared" si="245"/>
        <v>0</v>
      </c>
      <c r="R70" s="131">
        <f t="shared" si="245"/>
        <v>0</v>
      </c>
      <c r="S70" s="131">
        <f t="shared" si="245"/>
        <v>0</v>
      </c>
      <c r="T70" s="131">
        <f t="shared" si="245"/>
        <v>0</v>
      </c>
      <c r="U70" s="131">
        <f t="shared" si="245"/>
        <v>0</v>
      </c>
      <c r="V70" s="131">
        <f t="shared" si="245"/>
        <v>0</v>
      </c>
      <c r="W70" s="131">
        <f t="shared" si="245"/>
        <v>0</v>
      </c>
      <c r="X70" s="131">
        <f t="shared" si="245"/>
        <v>0</v>
      </c>
      <c r="Y70" s="131">
        <f t="shared" si="245"/>
        <v>0</v>
      </c>
      <c r="Z70" s="131">
        <f t="shared" si="245"/>
        <v>0</v>
      </c>
      <c r="AA70" s="131">
        <f t="shared" si="245"/>
        <v>0</v>
      </c>
      <c r="AB70" s="131">
        <f t="shared" si="245"/>
        <v>0</v>
      </c>
      <c r="AC70" s="131">
        <f t="shared" si="245"/>
        <v>0</v>
      </c>
      <c r="AD70" s="131">
        <f t="shared" si="245"/>
        <v>0</v>
      </c>
      <c r="AE70" s="131">
        <f t="shared" si="245"/>
        <v>0</v>
      </c>
      <c r="AF70" s="131">
        <f t="shared" si="245"/>
        <v>0</v>
      </c>
      <c r="AG70" s="131">
        <f t="shared" si="245"/>
        <v>0</v>
      </c>
      <c r="AH70" s="131">
        <f t="shared" si="245"/>
        <v>0</v>
      </c>
      <c r="AI70" s="131">
        <f t="shared" si="245"/>
        <v>0</v>
      </c>
      <c r="AJ70" s="131">
        <f t="shared" si="245"/>
        <v>0</v>
      </c>
      <c r="AK70" s="131">
        <f t="shared" ref="AK70:BF70" si="246">AK16*AK46/1000</f>
        <v>0</v>
      </c>
      <c r="AL70" s="131">
        <f t="shared" si="246"/>
        <v>0</v>
      </c>
      <c r="AM70" s="131">
        <f t="shared" si="246"/>
        <v>0</v>
      </c>
      <c r="AN70" s="131">
        <f t="shared" si="246"/>
        <v>0</v>
      </c>
      <c r="AO70" s="131">
        <f t="shared" si="246"/>
        <v>0</v>
      </c>
      <c r="AP70" s="131">
        <f t="shared" si="246"/>
        <v>0</v>
      </c>
      <c r="AQ70" s="131">
        <f t="shared" si="246"/>
        <v>0</v>
      </c>
      <c r="AR70" s="131">
        <f t="shared" si="246"/>
        <v>0</v>
      </c>
      <c r="AS70" s="131">
        <f t="shared" si="246"/>
        <v>0</v>
      </c>
      <c r="AT70" s="131">
        <f t="shared" si="246"/>
        <v>0</v>
      </c>
      <c r="AU70" s="131">
        <f t="shared" si="246"/>
        <v>0</v>
      </c>
      <c r="AV70" s="131">
        <f t="shared" si="246"/>
        <v>0</v>
      </c>
      <c r="AW70" s="131">
        <f t="shared" si="246"/>
        <v>0</v>
      </c>
      <c r="AX70" s="131">
        <f t="shared" si="246"/>
        <v>0</v>
      </c>
      <c r="AY70" s="131">
        <f t="shared" si="246"/>
        <v>0</v>
      </c>
      <c r="AZ70" s="131">
        <f t="shared" si="246"/>
        <v>0</v>
      </c>
      <c r="BA70" s="131">
        <f t="shared" si="246"/>
        <v>0</v>
      </c>
      <c r="BB70" s="131">
        <f t="shared" si="246"/>
        <v>0</v>
      </c>
      <c r="BC70" s="131">
        <f t="shared" si="246"/>
        <v>0</v>
      </c>
      <c r="BD70" s="131">
        <f t="shared" si="246"/>
        <v>0</v>
      </c>
      <c r="BE70" s="131">
        <f t="shared" si="246"/>
        <v>0</v>
      </c>
      <c r="BF70" s="131">
        <f t="shared" si="246"/>
        <v>0</v>
      </c>
      <c r="BG70" s="131">
        <f t="shared" ref="BG70:BN70" si="247">BG16*BG46/1000</f>
        <v>0</v>
      </c>
      <c r="BH70" s="131">
        <f t="shared" si="247"/>
        <v>0</v>
      </c>
      <c r="BI70" s="131">
        <f t="shared" si="247"/>
        <v>0</v>
      </c>
      <c r="BJ70" s="131">
        <f t="shared" si="247"/>
        <v>0</v>
      </c>
      <c r="BK70" s="131">
        <f t="shared" si="247"/>
        <v>0</v>
      </c>
      <c r="BL70" s="131">
        <f t="shared" si="247"/>
        <v>0</v>
      </c>
      <c r="BM70" s="131">
        <f t="shared" si="247"/>
        <v>0</v>
      </c>
      <c r="BN70" s="131">
        <f t="shared" si="247"/>
        <v>0</v>
      </c>
      <c r="BO70" s="131">
        <f t="shared" ref="BO70:BQ70" si="248">BO16*BO46/1000</f>
        <v>0</v>
      </c>
      <c r="BP70" s="131">
        <f t="shared" si="248"/>
        <v>0</v>
      </c>
      <c r="BQ70" s="67">
        <f t="shared" si="248"/>
        <v>0</v>
      </c>
    </row>
    <row r="71" spans="2:69" ht="14.45" customHeight="1" x14ac:dyDescent="0.25">
      <c r="B71" s="52"/>
      <c r="C71" s="129"/>
      <c r="D71" s="129" t="s">
        <v>78</v>
      </c>
      <c r="E71" s="90"/>
      <c r="F71" s="24"/>
      <c r="G71" s="159"/>
      <c r="H71" s="131">
        <f t="shared" si="227"/>
        <v>0</v>
      </c>
      <c r="I71" s="129"/>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68"/>
    </row>
    <row r="72" spans="2:69" ht="15" customHeight="1" thickBot="1" x14ac:dyDescent="0.3">
      <c r="B72" s="52"/>
      <c r="C72" s="129"/>
      <c r="D72" s="28" t="s">
        <v>79</v>
      </c>
      <c r="E72" s="129"/>
      <c r="F72" s="129"/>
      <c r="G72" s="129"/>
      <c r="H72" s="29">
        <f t="shared" si="227"/>
        <v>0</v>
      </c>
      <c r="I72" s="129"/>
      <c r="J72" s="29">
        <f>SUM(J66:J71)</f>
        <v>0</v>
      </c>
      <c r="K72" s="29">
        <f t="shared" ref="K72:AJ72" si="249">SUM(K66:K71)</f>
        <v>0</v>
      </c>
      <c r="L72" s="29">
        <f t="shared" si="249"/>
        <v>0</v>
      </c>
      <c r="M72" s="29">
        <f>SUM(M66:M71)</f>
        <v>0</v>
      </c>
      <c r="N72" s="29">
        <f t="shared" si="249"/>
        <v>0</v>
      </c>
      <c r="O72" s="29">
        <f t="shared" si="249"/>
        <v>0</v>
      </c>
      <c r="P72" s="29">
        <f t="shared" si="249"/>
        <v>0</v>
      </c>
      <c r="Q72" s="29">
        <f t="shared" si="249"/>
        <v>0</v>
      </c>
      <c r="R72" s="29">
        <f t="shared" si="249"/>
        <v>0</v>
      </c>
      <c r="S72" s="29">
        <f t="shared" si="249"/>
        <v>0</v>
      </c>
      <c r="T72" s="29">
        <f t="shared" si="249"/>
        <v>0</v>
      </c>
      <c r="U72" s="29">
        <f t="shared" si="249"/>
        <v>0</v>
      </c>
      <c r="V72" s="29">
        <f t="shared" si="249"/>
        <v>0</v>
      </c>
      <c r="W72" s="29">
        <f t="shared" si="249"/>
        <v>0</v>
      </c>
      <c r="X72" s="29">
        <f t="shared" si="249"/>
        <v>0</v>
      </c>
      <c r="Y72" s="29">
        <f t="shared" si="249"/>
        <v>0</v>
      </c>
      <c r="Z72" s="29">
        <f t="shared" si="249"/>
        <v>0</v>
      </c>
      <c r="AA72" s="29">
        <f t="shared" si="249"/>
        <v>0</v>
      </c>
      <c r="AB72" s="29">
        <f t="shared" si="249"/>
        <v>0</v>
      </c>
      <c r="AC72" s="29">
        <f t="shared" si="249"/>
        <v>0</v>
      </c>
      <c r="AD72" s="29">
        <f t="shared" si="249"/>
        <v>0</v>
      </c>
      <c r="AE72" s="29">
        <f t="shared" si="249"/>
        <v>0</v>
      </c>
      <c r="AF72" s="29">
        <f t="shared" si="249"/>
        <v>0</v>
      </c>
      <c r="AG72" s="29">
        <f t="shared" si="249"/>
        <v>0</v>
      </c>
      <c r="AH72" s="29">
        <f t="shared" si="249"/>
        <v>0</v>
      </c>
      <c r="AI72" s="29">
        <f t="shared" si="249"/>
        <v>0</v>
      </c>
      <c r="AJ72" s="29">
        <f t="shared" si="249"/>
        <v>0</v>
      </c>
      <c r="AK72" s="29">
        <f t="shared" ref="AK72:BF72" si="250">SUM(AK66:AK71)</f>
        <v>0</v>
      </c>
      <c r="AL72" s="29">
        <f t="shared" si="250"/>
        <v>0</v>
      </c>
      <c r="AM72" s="29">
        <f t="shared" si="250"/>
        <v>0</v>
      </c>
      <c r="AN72" s="29">
        <f t="shared" si="250"/>
        <v>0</v>
      </c>
      <c r="AO72" s="29">
        <f t="shared" si="250"/>
        <v>0</v>
      </c>
      <c r="AP72" s="29">
        <f t="shared" si="250"/>
        <v>0</v>
      </c>
      <c r="AQ72" s="29">
        <f t="shared" si="250"/>
        <v>0</v>
      </c>
      <c r="AR72" s="29">
        <f t="shared" si="250"/>
        <v>0</v>
      </c>
      <c r="AS72" s="29">
        <f t="shared" si="250"/>
        <v>0</v>
      </c>
      <c r="AT72" s="29">
        <f t="shared" si="250"/>
        <v>0</v>
      </c>
      <c r="AU72" s="29">
        <f t="shared" si="250"/>
        <v>0</v>
      </c>
      <c r="AV72" s="29">
        <f t="shared" si="250"/>
        <v>0</v>
      </c>
      <c r="AW72" s="29">
        <f t="shared" si="250"/>
        <v>0</v>
      </c>
      <c r="AX72" s="29">
        <f t="shared" si="250"/>
        <v>0</v>
      </c>
      <c r="AY72" s="29">
        <f t="shared" si="250"/>
        <v>0</v>
      </c>
      <c r="AZ72" s="29">
        <f t="shared" si="250"/>
        <v>0</v>
      </c>
      <c r="BA72" s="29">
        <f t="shared" si="250"/>
        <v>0</v>
      </c>
      <c r="BB72" s="29">
        <f t="shared" si="250"/>
        <v>0</v>
      </c>
      <c r="BC72" s="29">
        <f t="shared" si="250"/>
        <v>0</v>
      </c>
      <c r="BD72" s="29">
        <f t="shared" si="250"/>
        <v>0</v>
      </c>
      <c r="BE72" s="29">
        <f t="shared" si="250"/>
        <v>0</v>
      </c>
      <c r="BF72" s="29">
        <f t="shared" si="250"/>
        <v>0</v>
      </c>
      <c r="BG72" s="29">
        <f t="shared" ref="BG72:BN72" si="251">SUM(BG66:BG71)</f>
        <v>0</v>
      </c>
      <c r="BH72" s="29">
        <f t="shared" si="251"/>
        <v>0</v>
      </c>
      <c r="BI72" s="29">
        <f t="shared" si="251"/>
        <v>0</v>
      </c>
      <c r="BJ72" s="29">
        <f t="shared" si="251"/>
        <v>0</v>
      </c>
      <c r="BK72" s="29">
        <f t="shared" si="251"/>
        <v>0</v>
      </c>
      <c r="BL72" s="29">
        <f t="shared" si="251"/>
        <v>0</v>
      </c>
      <c r="BM72" s="29">
        <f t="shared" si="251"/>
        <v>0</v>
      </c>
      <c r="BN72" s="29">
        <f t="shared" si="251"/>
        <v>0</v>
      </c>
      <c r="BO72" s="29">
        <f t="shared" ref="BO72:BQ72" si="252">SUM(BO66:BO71)</f>
        <v>0</v>
      </c>
      <c r="BP72" s="29">
        <f t="shared" si="252"/>
        <v>0</v>
      </c>
      <c r="BQ72" s="69">
        <f t="shared" si="252"/>
        <v>0</v>
      </c>
    </row>
    <row r="73" spans="2:69" s="4" customFormat="1" ht="5.85" customHeight="1" thickTop="1" x14ac:dyDescent="0.15">
      <c r="B73" s="58"/>
      <c r="C73" s="135"/>
      <c r="D73" s="135"/>
      <c r="E73" s="135"/>
      <c r="F73" s="135"/>
      <c r="G73" s="135"/>
      <c r="H73" s="136"/>
      <c r="I73" s="135"/>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c r="AK73" s="136"/>
      <c r="AL73" s="136"/>
      <c r="AM73" s="136"/>
      <c r="AN73" s="136"/>
      <c r="AO73" s="136"/>
      <c r="AP73" s="136"/>
      <c r="AQ73" s="136"/>
      <c r="AR73" s="136"/>
      <c r="AS73" s="136"/>
      <c r="AT73" s="136"/>
      <c r="AU73" s="136"/>
      <c r="AV73" s="136"/>
      <c r="AW73" s="136"/>
      <c r="AX73" s="136"/>
      <c r="AY73" s="136"/>
      <c r="AZ73" s="136"/>
      <c r="BA73" s="136"/>
      <c r="BB73" s="136"/>
      <c r="BC73" s="136"/>
      <c r="BD73" s="136"/>
      <c r="BE73" s="136"/>
      <c r="BF73" s="136"/>
      <c r="BG73" s="136"/>
      <c r="BH73" s="136"/>
      <c r="BI73" s="136"/>
      <c r="BJ73" s="136"/>
      <c r="BK73" s="136"/>
      <c r="BL73" s="136"/>
      <c r="BM73" s="136"/>
      <c r="BN73" s="136"/>
      <c r="BO73" s="136"/>
      <c r="BP73" s="136"/>
      <c r="BQ73" s="70"/>
    </row>
    <row r="74" spans="2:69" ht="14.45" customHeight="1" x14ac:dyDescent="0.25">
      <c r="B74" s="52"/>
      <c r="C74" s="132" t="s">
        <v>80</v>
      </c>
      <c r="D74" s="129"/>
      <c r="E74" s="129"/>
      <c r="F74" s="129"/>
      <c r="G74" s="129"/>
      <c r="H74" s="131"/>
      <c r="I74" s="129"/>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1"/>
      <c r="AJ74" s="131"/>
      <c r="AK74" s="131"/>
      <c r="AL74" s="131"/>
      <c r="AM74" s="131"/>
      <c r="AN74" s="131"/>
      <c r="AO74" s="131"/>
      <c r="AP74" s="131"/>
      <c r="AQ74" s="131"/>
      <c r="AR74" s="131"/>
      <c r="AS74" s="131"/>
      <c r="AT74" s="131"/>
      <c r="AU74" s="131"/>
      <c r="AV74" s="131"/>
      <c r="AW74" s="131"/>
      <c r="AX74" s="131"/>
      <c r="AY74" s="131"/>
      <c r="AZ74" s="131"/>
      <c r="BA74" s="131"/>
      <c r="BB74" s="131"/>
      <c r="BC74" s="131"/>
      <c r="BD74" s="131"/>
      <c r="BE74" s="131"/>
      <c r="BF74" s="131"/>
      <c r="BG74" s="131"/>
      <c r="BH74" s="131"/>
      <c r="BI74" s="131"/>
      <c r="BJ74" s="131"/>
      <c r="BK74" s="131"/>
      <c r="BL74" s="131"/>
      <c r="BM74" s="131"/>
      <c r="BN74" s="131"/>
      <c r="BO74" s="131"/>
      <c r="BP74" s="131"/>
      <c r="BQ74" s="67"/>
    </row>
    <row r="75" spans="2:69" ht="14.45" customHeight="1" x14ac:dyDescent="0.25">
      <c r="B75" s="52"/>
      <c r="C75" s="129"/>
      <c r="D75" s="129" t="s">
        <v>81</v>
      </c>
      <c r="E75" s="90"/>
      <c r="F75" s="90"/>
      <c r="G75" s="159"/>
      <c r="H75" s="131">
        <f t="shared" ref="H75:H79" si="253">SUM(J75:BQ75)</f>
        <v>0</v>
      </c>
      <c r="I75" s="129"/>
      <c r="J75" s="47"/>
      <c r="K75" s="47"/>
      <c r="L75" s="47"/>
      <c r="M75" s="47"/>
      <c r="N75" s="47"/>
      <c r="O75" s="131"/>
      <c r="P75" s="131"/>
      <c r="Q75" s="131"/>
      <c r="R75" s="131"/>
      <c r="S75" s="131"/>
      <c r="T75" s="131"/>
      <c r="U75" s="131"/>
      <c r="V75" s="131"/>
      <c r="W75" s="131"/>
      <c r="X75" s="131"/>
      <c r="Y75" s="131"/>
      <c r="Z75" s="131"/>
      <c r="AA75" s="131"/>
      <c r="AB75" s="131"/>
      <c r="AC75" s="131"/>
      <c r="AD75" s="131"/>
      <c r="AE75" s="131"/>
      <c r="AF75" s="131"/>
      <c r="AG75" s="131"/>
      <c r="AH75" s="131"/>
      <c r="AI75" s="131"/>
      <c r="AJ75" s="131"/>
      <c r="AK75" s="131"/>
      <c r="AL75" s="131"/>
      <c r="AM75" s="131"/>
      <c r="AN75" s="131"/>
      <c r="AO75" s="131"/>
      <c r="AP75" s="131"/>
      <c r="AQ75" s="131"/>
      <c r="AR75" s="131"/>
      <c r="AS75" s="131"/>
      <c r="AT75" s="131"/>
      <c r="AU75" s="131"/>
      <c r="AV75" s="131"/>
      <c r="AW75" s="131"/>
      <c r="AX75" s="131"/>
      <c r="AY75" s="131"/>
      <c r="AZ75" s="131"/>
      <c r="BA75" s="131"/>
      <c r="BB75" s="131"/>
      <c r="BC75" s="131"/>
      <c r="BD75" s="131"/>
      <c r="BE75" s="131"/>
      <c r="BF75" s="131"/>
      <c r="BG75" s="131"/>
      <c r="BH75" s="131"/>
      <c r="BI75" s="131"/>
      <c r="BJ75" s="131"/>
      <c r="BK75" s="131"/>
      <c r="BL75" s="131"/>
      <c r="BM75" s="131"/>
      <c r="BN75" s="131"/>
      <c r="BO75" s="131"/>
      <c r="BP75" s="131"/>
      <c r="BQ75" s="67"/>
    </row>
    <row r="76" spans="2:69" ht="14.45" customHeight="1" x14ac:dyDescent="0.25">
      <c r="B76" s="52"/>
      <c r="C76" s="129"/>
      <c r="D76" s="129" t="s">
        <v>82</v>
      </c>
      <c r="E76" s="90"/>
      <c r="F76" s="90"/>
      <c r="G76" s="159"/>
      <c r="H76" s="131">
        <f t="shared" si="253"/>
        <v>0</v>
      </c>
      <c r="I76" s="129"/>
      <c r="J76" s="47"/>
      <c r="K76" s="47"/>
      <c r="L76" s="47"/>
      <c r="M76" s="47"/>
      <c r="N76" s="47"/>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31"/>
      <c r="AY76" s="131"/>
      <c r="AZ76" s="131"/>
      <c r="BA76" s="131"/>
      <c r="BB76" s="131"/>
      <c r="BC76" s="131"/>
      <c r="BD76" s="131"/>
      <c r="BE76" s="131"/>
      <c r="BF76" s="131"/>
      <c r="BG76" s="131"/>
      <c r="BH76" s="131"/>
      <c r="BI76" s="131"/>
      <c r="BJ76" s="131"/>
      <c r="BK76" s="131"/>
      <c r="BL76" s="131"/>
      <c r="BM76" s="131"/>
      <c r="BN76" s="131"/>
      <c r="BO76" s="131"/>
      <c r="BP76" s="131"/>
      <c r="BQ76" s="67"/>
    </row>
    <row r="77" spans="2:69" ht="14.45" customHeight="1" x14ac:dyDescent="0.25">
      <c r="B77" s="52"/>
      <c r="C77" s="129"/>
      <c r="D77" s="129" t="s">
        <v>83</v>
      </c>
      <c r="E77" s="90"/>
      <c r="F77" s="90"/>
      <c r="G77" s="159"/>
      <c r="H77" s="131">
        <f t="shared" si="253"/>
        <v>0</v>
      </c>
      <c r="I77" s="129"/>
      <c r="J77" s="47"/>
      <c r="K77" s="47"/>
      <c r="L77" s="47"/>
      <c r="M77" s="47"/>
      <c r="N77" s="47"/>
      <c r="O77" s="131"/>
      <c r="P77" s="131"/>
      <c r="Q77" s="131"/>
      <c r="R77" s="131"/>
      <c r="S77" s="131"/>
      <c r="T77" s="131"/>
      <c r="U77" s="131"/>
      <c r="V77" s="131"/>
      <c r="W77" s="131"/>
      <c r="X77" s="131"/>
      <c r="Y77" s="131"/>
      <c r="Z77" s="131"/>
      <c r="AA77" s="131"/>
      <c r="AB77" s="131"/>
      <c r="AC77" s="131"/>
      <c r="AD77" s="131"/>
      <c r="AE77" s="131"/>
      <c r="AF77" s="131"/>
      <c r="AG77" s="131"/>
      <c r="AH77" s="131"/>
      <c r="AI77" s="131"/>
      <c r="AJ77" s="131"/>
      <c r="AK77" s="131"/>
      <c r="AL77" s="131"/>
      <c r="AM77" s="131"/>
      <c r="AN77" s="131"/>
      <c r="AO77" s="131"/>
      <c r="AP77" s="131"/>
      <c r="AQ77" s="131"/>
      <c r="AR77" s="131"/>
      <c r="AS77" s="131"/>
      <c r="AT77" s="131"/>
      <c r="AU77" s="131"/>
      <c r="AV77" s="131"/>
      <c r="AW77" s="131"/>
      <c r="AX77" s="131"/>
      <c r="AY77" s="131"/>
      <c r="AZ77" s="131"/>
      <c r="BA77" s="131"/>
      <c r="BB77" s="131"/>
      <c r="BC77" s="131"/>
      <c r="BD77" s="131"/>
      <c r="BE77" s="131"/>
      <c r="BF77" s="131"/>
      <c r="BG77" s="131"/>
      <c r="BH77" s="131"/>
      <c r="BI77" s="131"/>
      <c r="BJ77" s="131"/>
      <c r="BK77" s="131"/>
      <c r="BL77" s="131"/>
      <c r="BM77" s="131"/>
      <c r="BN77" s="131"/>
      <c r="BO77" s="131"/>
      <c r="BP77" s="131"/>
      <c r="BQ77" s="67"/>
    </row>
    <row r="78" spans="2:69" ht="14.45" customHeight="1" x14ac:dyDescent="0.25">
      <c r="B78" s="52"/>
      <c r="C78" s="129"/>
      <c r="D78" s="129" t="s">
        <v>84</v>
      </c>
      <c r="E78" s="90"/>
      <c r="F78" s="90"/>
      <c r="G78" s="159"/>
      <c r="H78" s="131">
        <f t="shared" si="253"/>
        <v>0</v>
      </c>
      <c r="I78" s="129"/>
      <c r="J78" s="47"/>
      <c r="K78" s="47"/>
      <c r="L78" s="47"/>
      <c r="M78" s="47"/>
      <c r="N78" s="47"/>
      <c r="O78" s="131"/>
      <c r="P78" s="131"/>
      <c r="Q78" s="131"/>
      <c r="R78" s="131"/>
      <c r="S78" s="131"/>
      <c r="T78" s="131"/>
      <c r="U78" s="131"/>
      <c r="V78" s="131"/>
      <c r="W78" s="131"/>
      <c r="X78" s="131"/>
      <c r="Y78" s="131"/>
      <c r="Z78" s="131"/>
      <c r="AA78" s="131"/>
      <c r="AB78" s="131"/>
      <c r="AC78" s="131"/>
      <c r="AD78" s="131"/>
      <c r="AE78" s="131"/>
      <c r="AF78" s="131"/>
      <c r="AG78" s="131"/>
      <c r="AH78" s="131"/>
      <c r="AI78" s="131"/>
      <c r="AJ78" s="131"/>
      <c r="AK78" s="131"/>
      <c r="AL78" s="131"/>
      <c r="AM78" s="131"/>
      <c r="AN78" s="131"/>
      <c r="AO78" s="131"/>
      <c r="AP78" s="131"/>
      <c r="AQ78" s="131"/>
      <c r="AR78" s="131"/>
      <c r="AS78" s="131"/>
      <c r="AT78" s="131"/>
      <c r="AU78" s="131"/>
      <c r="AV78" s="131"/>
      <c r="AW78" s="131"/>
      <c r="AX78" s="131"/>
      <c r="AY78" s="131"/>
      <c r="AZ78" s="131"/>
      <c r="BA78" s="131"/>
      <c r="BB78" s="131"/>
      <c r="BC78" s="131"/>
      <c r="BD78" s="131"/>
      <c r="BE78" s="131"/>
      <c r="BF78" s="131"/>
      <c r="BG78" s="131"/>
      <c r="BH78" s="131"/>
      <c r="BI78" s="131"/>
      <c r="BJ78" s="131"/>
      <c r="BK78" s="131"/>
      <c r="BL78" s="131"/>
      <c r="BM78" s="131"/>
      <c r="BN78" s="131"/>
      <c r="BO78" s="131"/>
      <c r="BP78" s="131"/>
      <c r="BQ78" s="67"/>
    </row>
    <row r="79" spans="2:69" ht="14.45" customHeight="1" x14ac:dyDescent="0.25">
      <c r="B79" s="52"/>
      <c r="C79" s="129"/>
      <c r="D79" s="129" t="s">
        <v>85</v>
      </c>
      <c r="E79" s="90"/>
      <c r="F79" s="90"/>
      <c r="G79" s="159"/>
      <c r="H79" s="131">
        <f t="shared" si="253"/>
        <v>0</v>
      </c>
      <c r="I79" s="129"/>
      <c r="J79" s="47"/>
      <c r="K79" s="47"/>
      <c r="L79" s="47"/>
      <c r="M79" s="47"/>
      <c r="N79" s="47"/>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31"/>
      <c r="AV79" s="131"/>
      <c r="AW79" s="131"/>
      <c r="AX79" s="131"/>
      <c r="AY79" s="131"/>
      <c r="AZ79" s="131"/>
      <c r="BA79" s="131"/>
      <c r="BB79" s="131"/>
      <c r="BC79" s="131"/>
      <c r="BD79" s="131"/>
      <c r="BE79" s="131"/>
      <c r="BF79" s="131"/>
      <c r="BG79" s="131"/>
      <c r="BH79" s="131"/>
      <c r="BI79" s="131"/>
      <c r="BJ79" s="131"/>
      <c r="BK79" s="131"/>
      <c r="BL79" s="131"/>
      <c r="BM79" s="131"/>
      <c r="BN79" s="131"/>
      <c r="BO79" s="131"/>
      <c r="BP79" s="131"/>
      <c r="BQ79" s="67"/>
    </row>
    <row r="80" spans="2:69" ht="15" customHeight="1" thickBot="1" x14ac:dyDescent="0.3">
      <c r="B80" s="52"/>
      <c r="C80" s="129"/>
      <c r="D80" s="28" t="s">
        <v>86</v>
      </c>
      <c r="E80" s="129"/>
      <c r="F80" s="129"/>
      <c r="G80" s="129"/>
      <c r="H80" s="29">
        <f>SUM(J80:BQ80)</f>
        <v>0</v>
      </c>
      <c r="I80" s="129"/>
      <c r="J80" s="29">
        <f t="shared" ref="J80:L80" si="254">SUM(J75:J79)</f>
        <v>0</v>
      </c>
      <c r="K80" s="29">
        <f t="shared" si="254"/>
        <v>0</v>
      </c>
      <c r="L80" s="29">
        <f t="shared" si="254"/>
        <v>0</v>
      </c>
      <c r="M80" s="29">
        <f t="shared" ref="M80:N80" si="255">SUM(M75:M79)</f>
        <v>0</v>
      </c>
      <c r="N80" s="29">
        <f t="shared" si="255"/>
        <v>0</v>
      </c>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1"/>
      <c r="AO80" s="131"/>
      <c r="AP80" s="131"/>
      <c r="AQ80" s="131"/>
      <c r="AR80" s="131"/>
      <c r="AS80" s="131"/>
      <c r="AT80" s="131"/>
      <c r="AU80" s="131"/>
      <c r="AV80" s="131"/>
      <c r="AW80" s="131"/>
      <c r="AX80" s="131"/>
      <c r="AY80" s="131"/>
      <c r="AZ80" s="131"/>
      <c r="BA80" s="131"/>
      <c r="BB80" s="131"/>
      <c r="BC80" s="131"/>
      <c r="BD80" s="131"/>
      <c r="BE80" s="131"/>
      <c r="BF80" s="131"/>
      <c r="BG80" s="131"/>
      <c r="BH80" s="131"/>
      <c r="BI80" s="131"/>
      <c r="BJ80" s="131"/>
      <c r="BK80" s="131"/>
      <c r="BL80" s="131"/>
      <c r="BM80" s="131"/>
      <c r="BN80" s="131"/>
      <c r="BO80" s="131"/>
      <c r="BP80" s="131"/>
      <c r="BQ80" s="67"/>
    </row>
    <row r="81" spans="2:69" s="4" customFormat="1" ht="5.85" customHeight="1" thickTop="1" x14ac:dyDescent="0.15">
      <c r="B81" s="58"/>
      <c r="C81" s="135"/>
      <c r="D81" s="149"/>
      <c r="E81" s="135"/>
      <c r="F81" s="135"/>
      <c r="G81" s="135"/>
      <c r="H81" s="136"/>
      <c r="I81" s="135"/>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c r="AK81" s="136"/>
      <c r="AL81" s="136"/>
      <c r="AM81" s="136"/>
      <c r="AN81" s="136"/>
      <c r="AO81" s="136"/>
      <c r="AP81" s="136"/>
      <c r="AQ81" s="136"/>
      <c r="AR81" s="136"/>
      <c r="AS81" s="136"/>
      <c r="AT81" s="136"/>
      <c r="AU81" s="136"/>
      <c r="AV81" s="136"/>
      <c r="AW81" s="136"/>
      <c r="AX81" s="136"/>
      <c r="AY81" s="136"/>
      <c r="AZ81" s="136"/>
      <c r="BA81" s="136"/>
      <c r="BB81" s="136"/>
      <c r="BC81" s="136"/>
      <c r="BD81" s="136"/>
      <c r="BE81" s="136"/>
      <c r="BF81" s="136"/>
      <c r="BG81" s="136"/>
      <c r="BH81" s="136"/>
      <c r="BI81" s="136"/>
      <c r="BJ81" s="136"/>
      <c r="BK81" s="136"/>
      <c r="BL81" s="136"/>
      <c r="BM81" s="136"/>
      <c r="BN81" s="136"/>
      <c r="BO81" s="136"/>
      <c r="BP81" s="136"/>
      <c r="BQ81" s="70"/>
    </row>
    <row r="82" spans="2:69" ht="14.45" customHeight="1" x14ac:dyDescent="0.25">
      <c r="B82" s="52"/>
      <c r="C82" s="132" t="s">
        <v>195</v>
      </c>
      <c r="D82" s="129"/>
      <c r="E82" s="129"/>
      <c r="F82" s="24"/>
      <c r="G82" s="159"/>
      <c r="H82" s="131">
        <f>SUM(J82:BQ82)</f>
        <v>0</v>
      </c>
      <c r="I82" s="129"/>
      <c r="J82" s="131"/>
      <c r="K82" s="131"/>
      <c r="L82" s="131"/>
      <c r="M82" s="131"/>
      <c r="N82" s="131"/>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68"/>
    </row>
    <row r="83" spans="2:69" s="4" customFormat="1" ht="5.45" customHeight="1" x14ac:dyDescent="0.15">
      <c r="B83" s="58"/>
      <c r="C83" s="135"/>
      <c r="D83" s="149"/>
      <c r="E83" s="135"/>
      <c r="F83" s="135"/>
      <c r="G83" s="135"/>
      <c r="H83" s="136"/>
      <c r="I83" s="135"/>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6"/>
      <c r="AK83" s="136"/>
      <c r="AL83" s="136"/>
      <c r="AM83" s="136"/>
      <c r="AN83" s="136"/>
      <c r="AO83" s="136"/>
      <c r="AP83" s="136"/>
      <c r="AQ83" s="136"/>
      <c r="AR83" s="136"/>
      <c r="AS83" s="136"/>
      <c r="AT83" s="136"/>
      <c r="AU83" s="136"/>
      <c r="AV83" s="136"/>
      <c r="AW83" s="136"/>
      <c r="AX83" s="136"/>
      <c r="AY83" s="136"/>
      <c r="AZ83" s="136"/>
      <c r="BA83" s="136"/>
      <c r="BB83" s="136"/>
      <c r="BC83" s="136"/>
      <c r="BD83" s="136"/>
      <c r="BE83" s="136"/>
      <c r="BF83" s="136"/>
      <c r="BG83" s="136"/>
      <c r="BH83" s="136"/>
      <c r="BI83" s="136"/>
      <c r="BJ83" s="136"/>
      <c r="BK83" s="136"/>
      <c r="BL83" s="136"/>
      <c r="BM83" s="136"/>
      <c r="BN83" s="136"/>
      <c r="BO83" s="136"/>
      <c r="BP83" s="136"/>
      <c r="BQ83" s="70"/>
    </row>
    <row r="84" spans="2:69" ht="14.45" customHeight="1" x14ac:dyDescent="0.25">
      <c r="B84" s="52"/>
      <c r="C84" s="132" t="s">
        <v>88</v>
      </c>
      <c r="D84" s="129"/>
      <c r="E84" s="129"/>
      <c r="F84" s="129"/>
      <c r="G84" s="129"/>
      <c r="H84" s="131"/>
      <c r="I84" s="129"/>
      <c r="J84" s="143" t="s">
        <v>37</v>
      </c>
      <c r="K84" s="131"/>
      <c r="L84" s="131"/>
      <c r="M84" s="131"/>
      <c r="N84" s="131"/>
      <c r="O84" s="131"/>
      <c r="P84" s="131"/>
      <c r="Q84" s="131"/>
      <c r="R84" s="131"/>
      <c r="S84" s="131"/>
      <c r="T84" s="131"/>
      <c r="U84" s="131"/>
      <c r="V84" s="131"/>
      <c r="W84" s="131"/>
      <c r="X84" s="131"/>
      <c r="Y84" s="131"/>
      <c r="Z84" s="131"/>
      <c r="AA84" s="131"/>
      <c r="AB84" s="131"/>
      <c r="AC84" s="131"/>
      <c r="AD84" s="131"/>
      <c r="AE84" s="131"/>
      <c r="AF84" s="131"/>
      <c r="AG84" s="131"/>
      <c r="AH84" s="131"/>
      <c r="AI84" s="131"/>
      <c r="AJ84" s="131"/>
      <c r="AK84" s="131"/>
      <c r="AL84" s="131"/>
      <c r="AM84" s="131"/>
      <c r="AN84" s="131"/>
      <c r="AO84" s="131"/>
      <c r="AP84" s="131"/>
      <c r="AQ84" s="131"/>
      <c r="AR84" s="131"/>
      <c r="AS84" s="131"/>
      <c r="AT84" s="131"/>
      <c r="AU84" s="131"/>
      <c r="AV84" s="131"/>
      <c r="AW84" s="131"/>
      <c r="AX84" s="131"/>
      <c r="AY84" s="131"/>
      <c r="AZ84" s="131"/>
      <c r="BA84" s="131"/>
      <c r="BB84" s="131"/>
      <c r="BC84" s="131"/>
      <c r="BD84" s="131"/>
      <c r="BE84" s="131"/>
      <c r="BF84" s="131"/>
      <c r="BG84" s="131"/>
      <c r="BH84" s="131"/>
      <c r="BI84" s="131"/>
      <c r="BJ84" s="131"/>
      <c r="BK84" s="131"/>
      <c r="BL84" s="131"/>
      <c r="BM84" s="131"/>
      <c r="BN84" s="131"/>
      <c r="BO84" s="131"/>
      <c r="BP84" s="131"/>
      <c r="BQ84" s="67"/>
    </row>
    <row r="85" spans="2:69" ht="14.45" customHeight="1" x14ac:dyDescent="0.25">
      <c r="B85" s="52"/>
      <c r="C85" s="129"/>
      <c r="D85" s="148" t="str">
        <f>IF(E49="", "", E49)</f>
        <v/>
      </c>
      <c r="E85" s="129"/>
      <c r="F85" s="129"/>
      <c r="G85" s="159"/>
      <c r="H85" s="131">
        <f t="shared" ref="H85:H93" si="256">SUM(J85:BQ85)</f>
        <v>0</v>
      </c>
      <c r="I85" s="129"/>
      <c r="J85" s="131">
        <f>-J49*J56/1000</f>
        <v>0</v>
      </c>
      <c r="K85" s="131">
        <f t="shared" ref="J85:AJ90" si="257">-K49*K56/1000</f>
        <v>0</v>
      </c>
      <c r="L85" s="131">
        <f t="shared" si="257"/>
        <v>0</v>
      </c>
      <c r="M85" s="131">
        <f t="shared" si="257"/>
        <v>0</v>
      </c>
      <c r="N85" s="131">
        <f t="shared" si="257"/>
        <v>0</v>
      </c>
      <c r="O85" s="131">
        <f t="shared" si="257"/>
        <v>0</v>
      </c>
      <c r="P85" s="131">
        <f t="shared" si="257"/>
        <v>0</v>
      </c>
      <c r="Q85" s="131">
        <f t="shared" si="257"/>
        <v>0</v>
      </c>
      <c r="R85" s="131">
        <f t="shared" si="257"/>
        <v>0</v>
      </c>
      <c r="S85" s="131">
        <f t="shared" si="257"/>
        <v>0</v>
      </c>
      <c r="T85" s="131">
        <f t="shared" si="257"/>
        <v>0</v>
      </c>
      <c r="U85" s="131">
        <f t="shared" si="257"/>
        <v>0</v>
      </c>
      <c r="V85" s="131">
        <f t="shared" si="257"/>
        <v>0</v>
      </c>
      <c r="W85" s="131">
        <f t="shared" si="257"/>
        <v>0</v>
      </c>
      <c r="X85" s="131">
        <f t="shared" si="257"/>
        <v>0</v>
      </c>
      <c r="Y85" s="131">
        <f t="shared" si="257"/>
        <v>0</v>
      </c>
      <c r="Z85" s="131">
        <f t="shared" si="257"/>
        <v>0</v>
      </c>
      <c r="AA85" s="131">
        <f t="shared" si="257"/>
        <v>0</v>
      </c>
      <c r="AB85" s="131">
        <f t="shared" si="257"/>
        <v>0</v>
      </c>
      <c r="AC85" s="131">
        <f t="shared" si="257"/>
        <v>0</v>
      </c>
      <c r="AD85" s="131">
        <f t="shared" si="257"/>
        <v>0</v>
      </c>
      <c r="AE85" s="131">
        <f t="shared" si="257"/>
        <v>0</v>
      </c>
      <c r="AF85" s="131">
        <f t="shared" si="257"/>
        <v>0</v>
      </c>
      <c r="AG85" s="131">
        <f t="shared" si="257"/>
        <v>0</v>
      </c>
      <c r="AH85" s="131">
        <f t="shared" si="257"/>
        <v>0</v>
      </c>
      <c r="AI85" s="131">
        <f t="shared" si="257"/>
        <v>0</v>
      </c>
      <c r="AJ85" s="131">
        <f t="shared" si="257"/>
        <v>0</v>
      </c>
      <c r="AK85" s="131">
        <f t="shared" ref="AK85:BF85" si="258">-AK49*AK56/1000</f>
        <v>0</v>
      </c>
      <c r="AL85" s="131">
        <f t="shared" si="258"/>
        <v>0</v>
      </c>
      <c r="AM85" s="131">
        <f t="shared" si="258"/>
        <v>0</v>
      </c>
      <c r="AN85" s="131">
        <f t="shared" si="258"/>
        <v>0</v>
      </c>
      <c r="AO85" s="131">
        <f t="shared" si="258"/>
        <v>0</v>
      </c>
      <c r="AP85" s="131">
        <f t="shared" si="258"/>
        <v>0</v>
      </c>
      <c r="AQ85" s="131">
        <f t="shared" si="258"/>
        <v>0</v>
      </c>
      <c r="AR85" s="131">
        <f t="shared" si="258"/>
        <v>0</v>
      </c>
      <c r="AS85" s="131">
        <f t="shared" si="258"/>
        <v>0</v>
      </c>
      <c r="AT85" s="131">
        <f t="shared" si="258"/>
        <v>0</v>
      </c>
      <c r="AU85" s="131">
        <f t="shared" si="258"/>
        <v>0</v>
      </c>
      <c r="AV85" s="131">
        <f t="shared" si="258"/>
        <v>0</v>
      </c>
      <c r="AW85" s="131">
        <f t="shared" si="258"/>
        <v>0</v>
      </c>
      <c r="AX85" s="131">
        <f t="shared" si="258"/>
        <v>0</v>
      </c>
      <c r="AY85" s="131">
        <f t="shared" si="258"/>
        <v>0</v>
      </c>
      <c r="AZ85" s="131">
        <f t="shared" si="258"/>
        <v>0</v>
      </c>
      <c r="BA85" s="131">
        <f t="shared" si="258"/>
        <v>0</v>
      </c>
      <c r="BB85" s="131">
        <f t="shared" si="258"/>
        <v>0</v>
      </c>
      <c r="BC85" s="131">
        <f t="shared" si="258"/>
        <v>0</v>
      </c>
      <c r="BD85" s="131">
        <f t="shared" si="258"/>
        <v>0</v>
      </c>
      <c r="BE85" s="131">
        <f t="shared" si="258"/>
        <v>0</v>
      </c>
      <c r="BF85" s="131">
        <f t="shared" si="258"/>
        <v>0</v>
      </c>
      <c r="BG85" s="131">
        <f t="shared" ref="BG85:BN85" si="259">-BG49*BG56/1000</f>
        <v>0</v>
      </c>
      <c r="BH85" s="131">
        <f t="shared" si="259"/>
        <v>0</v>
      </c>
      <c r="BI85" s="131">
        <f t="shared" si="259"/>
        <v>0</v>
      </c>
      <c r="BJ85" s="131">
        <f t="shared" si="259"/>
        <v>0</v>
      </c>
      <c r="BK85" s="131">
        <f t="shared" si="259"/>
        <v>0</v>
      </c>
      <c r="BL85" s="131">
        <f t="shared" si="259"/>
        <v>0</v>
      </c>
      <c r="BM85" s="131">
        <f t="shared" si="259"/>
        <v>0</v>
      </c>
      <c r="BN85" s="131">
        <f t="shared" si="259"/>
        <v>0</v>
      </c>
      <c r="BO85" s="131">
        <f t="shared" ref="BO85:BQ85" si="260">-BO49*BO56/1000</f>
        <v>0</v>
      </c>
      <c r="BP85" s="131">
        <f t="shared" si="260"/>
        <v>0</v>
      </c>
      <c r="BQ85" s="67">
        <f t="shared" si="260"/>
        <v>0</v>
      </c>
    </row>
    <row r="86" spans="2:69" ht="14.45" customHeight="1" x14ac:dyDescent="0.25">
      <c r="B86" s="52"/>
      <c r="C86" s="129"/>
      <c r="D86" s="148" t="str">
        <f t="shared" ref="D86:D90" si="261">IF(E50="", "", E50)</f>
        <v/>
      </c>
      <c r="E86" s="129"/>
      <c r="F86" s="129"/>
      <c r="G86" s="159"/>
      <c r="H86" s="150">
        <f>SUM(J86:BQ86)</f>
        <v>0</v>
      </c>
      <c r="I86" s="129"/>
      <c r="J86" s="131">
        <f t="shared" si="257"/>
        <v>0</v>
      </c>
      <c r="K86" s="131">
        <f t="shared" si="257"/>
        <v>0</v>
      </c>
      <c r="L86" s="131">
        <f t="shared" si="257"/>
        <v>0</v>
      </c>
      <c r="M86" s="131">
        <f t="shared" si="257"/>
        <v>0</v>
      </c>
      <c r="N86" s="131">
        <f t="shared" si="257"/>
        <v>0</v>
      </c>
      <c r="O86" s="131">
        <f t="shared" si="257"/>
        <v>0</v>
      </c>
      <c r="P86" s="131">
        <f t="shared" si="257"/>
        <v>0</v>
      </c>
      <c r="Q86" s="131">
        <f t="shared" si="257"/>
        <v>0</v>
      </c>
      <c r="R86" s="131">
        <f t="shared" si="257"/>
        <v>0</v>
      </c>
      <c r="S86" s="131">
        <f t="shared" si="257"/>
        <v>0</v>
      </c>
      <c r="T86" s="131">
        <f t="shared" si="257"/>
        <v>0</v>
      </c>
      <c r="U86" s="131">
        <f t="shared" si="257"/>
        <v>0</v>
      </c>
      <c r="V86" s="131">
        <f t="shared" si="257"/>
        <v>0</v>
      </c>
      <c r="W86" s="131">
        <f t="shared" si="257"/>
        <v>0</v>
      </c>
      <c r="X86" s="131">
        <f t="shared" si="257"/>
        <v>0</v>
      </c>
      <c r="Y86" s="131">
        <f t="shared" si="257"/>
        <v>0</v>
      </c>
      <c r="Z86" s="131">
        <f t="shared" si="257"/>
        <v>0</v>
      </c>
      <c r="AA86" s="131">
        <f t="shared" si="257"/>
        <v>0</v>
      </c>
      <c r="AB86" s="131">
        <f t="shared" si="257"/>
        <v>0</v>
      </c>
      <c r="AC86" s="131">
        <f t="shared" si="257"/>
        <v>0</v>
      </c>
      <c r="AD86" s="131">
        <f t="shared" si="257"/>
        <v>0</v>
      </c>
      <c r="AE86" s="131">
        <f t="shared" si="257"/>
        <v>0</v>
      </c>
      <c r="AF86" s="131">
        <f t="shared" si="257"/>
        <v>0</v>
      </c>
      <c r="AG86" s="131">
        <f t="shared" si="257"/>
        <v>0</v>
      </c>
      <c r="AH86" s="131">
        <f t="shared" si="257"/>
        <v>0</v>
      </c>
      <c r="AI86" s="131">
        <f t="shared" si="257"/>
        <v>0</v>
      </c>
      <c r="AJ86" s="131">
        <f t="shared" si="257"/>
        <v>0</v>
      </c>
      <c r="AK86" s="131">
        <f t="shared" ref="AK86:BF86" si="262">-AK50*AK57/1000</f>
        <v>0</v>
      </c>
      <c r="AL86" s="131">
        <f t="shared" si="262"/>
        <v>0</v>
      </c>
      <c r="AM86" s="131">
        <f t="shared" si="262"/>
        <v>0</v>
      </c>
      <c r="AN86" s="131">
        <f t="shared" si="262"/>
        <v>0</v>
      </c>
      <c r="AO86" s="131">
        <f t="shared" si="262"/>
        <v>0</v>
      </c>
      <c r="AP86" s="131">
        <f t="shared" si="262"/>
        <v>0</v>
      </c>
      <c r="AQ86" s="131">
        <f t="shared" si="262"/>
        <v>0</v>
      </c>
      <c r="AR86" s="131">
        <f t="shared" si="262"/>
        <v>0</v>
      </c>
      <c r="AS86" s="131">
        <f t="shared" si="262"/>
        <v>0</v>
      </c>
      <c r="AT86" s="131">
        <f t="shared" si="262"/>
        <v>0</v>
      </c>
      <c r="AU86" s="131">
        <f t="shared" si="262"/>
        <v>0</v>
      </c>
      <c r="AV86" s="131">
        <f t="shared" si="262"/>
        <v>0</v>
      </c>
      <c r="AW86" s="131">
        <f t="shared" si="262"/>
        <v>0</v>
      </c>
      <c r="AX86" s="131">
        <f t="shared" si="262"/>
        <v>0</v>
      </c>
      <c r="AY86" s="131">
        <f t="shared" si="262"/>
        <v>0</v>
      </c>
      <c r="AZ86" s="131">
        <f t="shared" si="262"/>
        <v>0</v>
      </c>
      <c r="BA86" s="131">
        <f t="shared" si="262"/>
        <v>0</v>
      </c>
      <c r="BB86" s="131">
        <f t="shared" si="262"/>
        <v>0</v>
      </c>
      <c r="BC86" s="131">
        <f t="shared" si="262"/>
        <v>0</v>
      </c>
      <c r="BD86" s="131">
        <f t="shared" si="262"/>
        <v>0</v>
      </c>
      <c r="BE86" s="131">
        <f t="shared" si="262"/>
        <v>0</v>
      </c>
      <c r="BF86" s="131">
        <f t="shared" si="262"/>
        <v>0</v>
      </c>
      <c r="BG86" s="131">
        <f t="shared" ref="BG86:BN86" si="263">-BG50*BG57/1000</f>
        <v>0</v>
      </c>
      <c r="BH86" s="131">
        <f t="shared" si="263"/>
        <v>0</v>
      </c>
      <c r="BI86" s="131">
        <f t="shared" si="263"/>
        <v>0</v>
      </c>
      <c r="BJ86" s="131">
        <f t="shared" si="263"/>
        <v>0</v>
      </c>
      <c r="BK86" s="131">
        <f t="shared" si="263"/>
        <v>0</v>
      </c>
      <c r="BL86" s="131">
        <f t="shared" si="263"/>
        <v>0</v>
      </c>
      <c r="BM86" s="131">
        <f t="shared" si="263"/>
        <v>0</v>
      </c>
      <c r="BN86" s="131">
        <f t="shared" si="263"/>
        <v>0</v>
      </c>
      <c r="BO86" s="131">
        <f t="shared" ref="BO86:BQ86" si="264">-BO50*BO57/1000</f>
        <v>0</v>
      </c>
      <c r="BP86" s="131">
        <f t="shared" si="264"/>
        <v>0</v>
      </c>
      <c r="BQ86" s="67">
        <f t="shared" si="264"/>
        <v>0</v>
      </c>
    </row>
    <row r="87" spans="2:69" ht="14.45" customHeight="1" x14ac:dyDescent="0.25">
      <c r="B87" s="52"/>
      <c r="C87" s="129"/>
      <c r="D87" s="148" t="str">
        <f t="shared" si="261"/>
        <v/>
      </c>
      <c r="E87" s="129"/>
      <c r="F87" s="129"/>
      <c r="G87" s="159"/>
      <c r="H87" s="131">
        <f t="shared" si="256"/>
        <v>0</v>
      </c>
      <c r="I87" s="129"/>
      <c r="J87" s="131">
        <f t="shared" si="257"/>
        <v>0</v>
      </c>
      <c r="K87" s="131">
        <f t="shared" si="257"/>
        <v>0</v>
      </c>
      <c r="L87" s="131">
        <f t="shared" si="257"/>
        <v>0</v>
      </c>
      <c r="M87" s="131">
        <f t="shared" si="257"/>
        <v>0</v>
      </c>
      <c r="N87" s="131">
        <f t="shared" si="257"/>
        <v>0</v>
      </c>
      <c r="O87" s="131">
        <f t="shared" si="257"/>
        <v>0</v>
      </c>
      <c r="P87" s="131">
        <f t="shared" si="257"/>
        <v>0</v>
      </c>
      <c r="Q87" s="131">
        <f t="shared" si="257"/>
        <v>0</v>
      </c>
      <c r="R87" s="131">
        <f t="shared" si="257"/>
        <v>0</v>
      </c>
      <c r="S87" s="131">
        <f t="shared" si="257"/>
        <v>0</v>
      </c>
      <c r="T87" s="131">
        <f t="shared" si="257"/>
        <v>0</v>
      </c>
      <c r="U87" s="131">
        <f t="shared" si="257"/>
        <v>0</v>
      </c>
      <c r="V87" s="131">
        <f t="shared" si="257"/>
        <v>0</v>
      </c>
      <c r="W87" s="131">
        <f t="shared" si="257"/>
        <v>0</v>
      </c>
      <c r="X87" s="131">
        <f t="shared" si="257"/>
        <v>0</v>
      </c>
      <c r="Y87" s="131">
        <f t="shared" si="257"/>
        <v>0</v>
      </c>
      <c r="Z87" s="131">
        <f t="shared" si="257"/>
        <v>0</v>
      </c>
      <c r="AA87" s="131">
        <f t="shared" si="257"/>
        <v>0</v>
      </c>
      <c r="AB87" s="131">
        <f t="shared" si="257"/>
        <v>0</v>
      </c>
      <c r="AC87" s="131">
        <f t="shared" si="257"/>
        <v>0</v>
      </c>
      <c r="AD87" s="131">
        <f t="shared" si="257"/>
        <v>0</v>
      </c>
      <c r="AE87" s="131">
        <f t="shared" si="257"/>
        <v>0</v>
      </c>
      <c r="AF87" s="131">
        <f t="shared" si="257"/>
        <v>0</v>
      </c>
      <c r="AG87" s="131">
        <f t="shared" si="257"/>
        <v>0</v>
      </c>
      <c r="AH87" s="131">
        <f t="shared" si="257"/>
        <v>0</v>
      </c>
      <c r="AI87" s="131">
        <f t="shared" si="257"/>
        <v>0</v>
      </c>
      <c r="AJ87" s="131">
        <f t="shared" si="257"/>
        <v>0</v>
      </c>
      <c r="AK87" s="131">
        <f t="shared" ref="AK87:BF87" si="265">-AK51*AK58/1000</f>
        <v>0</v>
      </c>
      <c r="AL87" s="131">
        <f t="shared" si="265"/>
        <v>0</v>
      </c>
      <c r="AM87" s="131">
        <f t="shared" si="265"/>
        <v>0</v>
      </c>
      <c r="AN87" s="131">
        <f t="shared" si="265"/>
        <v>0</v>
      </c>
      <c r="AO87" s="131">
        <f t="shared" si="265"/>
        <v>0</v>
      </c>
      <c r="AP87" s="131">
        <f t="shared" si="265"/>
        <v>0</v>
      </c>
      <c r="AQ87" s="131">
        <f t="shared" si="265"/>
        <v>0</v>
      </c>
      <c r="AR87" s="131">
        <f t="shared" si="265"/>
        <v>0</v>
      </c>
      <c r="AS87" s="131">
        <f t="shared" si="265"/>
        <v>0</v>
      </c>
      <c r="AT87" s="131">
        <f t="shared" si="265"/>
        <v>0</v>
      </c>
      <c r="AU87" s="131">
        <f t="shared" si="265"/>
        <v>0</v>
      </c>
      <c r="AV87" s="131">
        <f t="shared" si="265"/>
        <v>0</v>
      </c>
      <c r="AW87" s="131">
        <f t="shared" si="265"/>
        <v>0</v>
      </c>
      <c r="AX87" s="131">
        <f t="shared" si="265"/>
        <v>0</v>
      </c>
      <c r="AY87" s="131">
        <f t="shared" si="265"/>
        <v>0</v>
      </c>
      <c r="AZ87" s="131">
        <f t="shared" si="265"/>
        <v>0</v>
      </c>
      <c r="BA87" s="131">
        <f t="shared" si="265"/>
        <v>0</v>
      </c>
      <c r="BB87" s="131">
        <f t="shared" si="265"/>
        <v>0</v>
      </c>
      <c r="BC87" s="131">
        <f t="shared" si="265"/>
        <v>0</v>
      </c>
      <c r="BD87" s="131">
        <f t="shared" si="265"/>
        <v>0</v>
      </c>
      <c r="BE87" s="131">
        <f t="shared" si="265"/>
        <v>0</v>
      </c>
      <c r="BF87" s="131">
        <f t="shared" si="265"/>
        <v>0</v>
      </c>
      <c r="BG87" s="131">
        <f t="shared" ref="BG87:BN87" si="266">-BG51*BG58/1000</f>
        <v>0</v>
      </c>
      <c r="BH87" s="131">
        <f t="shared" si="266"/>
        <v>0</v>
      </c>
      <c r="BI87" s="131">
        <f t="shared" si="266"/>
        <v>0</v>
      </c>
      <c r="BJ87" s="131">
        <f t="shared" si="266"/>
        <v>0</v>
      </c>
      <c r="BK87" s="131">
        <f t="shared" si="266"/>
        <v>0</v>
      </c>
      <c r="BL87" s="131">
        <f t="shared" si="266"/>
        <v>0</v>
      </c>
      <c r="BM87" s="131">
        <f t="shared" si="266"/>
        <v>0</v>
      </c>
      <c r="BN87" s="131">
        <f t="shared" si="266"/>
        <v>0</v>
      </c>
      <c r="BO87" s="131">
        <f t="shared" ref="BO87:BQ87" si="267">-BO51*BO58/1000</f>
        <v>0</v>
      </c>
      <c r="BP87" s="131">
        <f t="shared" si="267"/>
        <v>0</v>
      </c>
      <c r="BQ87" s="67">
        <f t="shared" si="267"/>
        <v>0</v>
      </c>
    </row>
    <row r="88" spans="2:69" ht="14.45" customHeight="1" x14ac:dyDescent="0.25">
      <c r="B88" s="52"/>
      <c r="C88" s="129"/>
      <c r="D88" s="148" t="str">
        <f t="shared" si="261"/>
        <v/>
      </c>
      <c r="E88" s="129"/>
      <c r="F88" s="129"/>
      <c r="G88" s="159"/>
      <c r="H88" s="131">
        <f t="shared" si="256"/>
        <v>0</v>
      </c>
      <c r="I88" s="129"/>
      <c r="J88" s="131">
        <f t="shared" si="257"/>
        <v>0</v>
      </c>
      <c r="K88" s="131">
        <f t="shared" si="257"/>
        <v>0</v>
      </c>
      <c r="L88" s="131">
        <f t="shared" si="257"/>
        <v>0</v>
      </c>
      <c r="M88" s="131">
        <f t="shared" si="257"/>
        <v>0</v>
      </c>
      <c r="N88" s="131">
        <f t="shared" si="257"/>
        <v>0</v>
      </c>
      <c r="O88" s="131">
        <f t="shared" si="257"/>
        <v>0</v>
      </c>
      <c r="P88" s="131">
        <f t="shared" si="257"/>
        <v>0</v>
      </c>
      <c r="Q88" s="131">
        <f t="shared" si="257"/>
        <v>0</v>
      </c>
      <c r="R88" s="131">
        <f t="shared" si="257"/>
        <v>0</v>
      </c>
      <c r="S88" s="131">
        <f t="shared" si="257"/>
        <v>0</v>
      </c>
      <c r="T88" s="131">
        <f t="shared" si="257"/>
        <v>0</v>
      </c>
      <c r="U88" s="131">
        <f t="shared" si="257"/>
        <v>0</v>
      </c>
      <c r="V88" s="131">
        <f t="shared" si="257"/>
        <v>0</v>
      </c>
      <c r="W88" s="131">
        <f t="shared" si="257"/>
        <v>0</v>
      </c>
      <c r="X88" s="131">
        <f t="shared" si="257"/>
        <v>0</v>
      </c>
      <c r="Y88" s="131">
        <f t="shared" si="257"/>
        <v>0</v>
      </c>
      <c r="Z88" s="131">
        <f t="shared" si="257"/>
        <v>0</v>
      </c>
      <c r="AA88" s="131">
        <f t="shared" si="257"/>
        <v>0</v>
      </c>
      <c r="AB88" s="131">
        <f t="shared" si="257"/>
        <v>0</v>
      </c>
      <c r="AC88" s="131">
        <f t="shared" si="257"/>
        <v>0</v>
      </c>
      <c r="AD88" s="131">
        <f t="shared" si="257"/>
        <v>0</v>
      </c>
      <c r="AE88" s="131">
        <f t="shared" si="257"/>
        <v>0</v>
      </c>
      <c r="AF88" s="131">
        <f t="shared" si="257"/>
        <v>0</v>
      </c>
      <c r="AG88" s="131">
        <f t="shared" si="257"/>
        <v>0</v>
      </c>
      <c r="AH88" s="131">
        <f t="shared" si="257"/>
        <v>0</v>
      </c>
      <c r="AI88" s="131">
        <f t="shared" si="257"/>
        <v>0</v>
      </c>
      <c r="AJ88" s="131">
        <f t="shared" si="257"/>
        <v>0</v>
      </c>
      <c r="AK88" s="131">
        <f t="shared" ref="AK88:BF88" si="268">-AK52*AK59/1000</f>
        <v>0</v>
      </c>
      <c r="AL88" s="131">
        <f t="shared" si="268"/>
        <v>0</v>
      </c>
      <c r="AM88" s="131">
        <f t="shared" si="268"/>
        <v>0</v>
      </c>
      <c r="AN88" s="131">
        <f t="shared" si="268"/>
        <v>0</v>
      </c>
      <c r="AO88" s="131">
        <f t="shared" si="268"/>
        <v>0</v>
      </c>
      <c r="AP88" s="131">
        <f t="shared" si="268"/>
        <v>0</v>
      </c>
      <c r="AQ88" s="131">
        <f t="shared" si="268"/>
        <v>0</v>
      </c>
      <c r="AR88" s="131">
        <f t="shared" si="268"/>
        <v>0</v>
      </c>
      <c r="AS88" s="131">
        <f t="shared" si="268"/>
        <v>0</v>
      </c>
      <c r="AT88" s="131">
        <f t="shared" si="268"/>
        <v>0</v>
      </c>
      <c r="AU88" s="131">
        <f t="shared" si="268"/>
        <v>0</v>
      </c>
      <c r="AV88" s="131">
        <f t="shared" si="268"/>
        <v>0</v>
      </c>
      <c r="AW88" s="131">
        <f t="shared" si="268"/>
        <v>0</v>
      </c>
      <c r="AX88" s="131">
        <f t="shared" si="268"/>
        <v>0</v>
      </c>
      <c r="AY88" s="131">
        <f t="shared" si="268"/>
        <v>0</v>
      </c>
      <c r="AZ88" s="131">
        <f t="shared" si="268"/>
        <v>0</v>
      </c>
      <c r="BA88" s="131">
        <f t="shared" si="268"/>
        <v>0</v>
      </c>
      <c r="BB88" s="131">
        <f t="shared" si="268"/>
        <v>0</v>
      </c>
      <c r="BC88" s="131">
        <f t="shared" si="268"/>
        <v>0</v>
      </c>
      <c r="BD88" s="131">
        <f t="shared" si="268"/>
        <v>0</v>
      </c>
      <c r="BE88" s="131">
        <f t="shared" si="268"/>
        <v>0</v>
      </c>
      <c r="BF88" s="131">
        <f t="shared" si="268"/>
        <v>0</v>
      </c>
      <c r="BG88" s="131">
        <f t="shared" ref="BG88:BN88" si="269">-BG52*BG59/1000</f>
        <v>0</v>
      </c>
      <c r="BH88" s="131">
        <f t="shared" si="269"/>
        <v>0</v>
      </c>
      <c r="BI88" s="131">
        <f t="shared" si="269"/>
        <v>0</v>
      </c>
      <c r="BJ88" s="131">
        <f t="shared" si="269"/>
        <v>0</v>
      </c>
      <c r="BK88" s="131">
        <f t="shared" si="269"/>
        <v>0</v>
      </c>
      <c r="BL88" s="131">
        <f t="shared" si="269"/>
        <v>0</v>
      </c>
      <c r="BM88" s="131">
        <f t="shared" si="269"/>
        <v>0</v>
      </c>
      <c r="BN88" s="131">
        <f t="shared" si="269"/>
        <v>0</v>
      </c>
      <c r="BO88" s="131">
        <f t="shared" ref="BO88:BQ88" si="270">-BO52*BO59/1000</f>
        <v>0</v>
      </c>
      <c r="BP88" s="131">
        <f t="shared" si="270"/>
        <v>0</v>
      </c>
      <c r="BQ88" s="67">
        <f t="shared" si="270"/>
        <v>0</v>
      </c>
    </row>
    <row r="89" spans="2:69" ht="14.45" customHeight="1" x14ac:dyDescent="0.25">
      <c r="B89" s="52"/>
      <c r="C89" s="129"/>
      <c r="D89" s="148" t="str">
        <f t="shared" si="261"/>
        <v/>
      </c>
      <c r="E89" s="129"/>
      <c r="F89" s="129"/>
      <c r="G89" s="159"/>
      <c r="H89" s="131">
        <f t="shared" si="256"/>
        <v>0</v>
      </c>
      <c r="I89" s="129"/>
      <c r="J89" s="131">
        <f t="shared" si="257"/>
        <v>0</v>
      </c>
      <c r="K89" s="131">
        <f t="shared" si="257"/>
        <v>0</v>
      </c>
      <c r="L89" s="131">
        <f t="shared" si="257"/>
        <v>0</v>
      </c>
      <c r="M89" s="131">
        <f t="shared" si="257"/>
        <v>0</v>
      </c>
      <c r="N89" s="131">
        <f t="shared" si="257"/>
        <v>0</v>
      </c>
      <c r="O89" s="131">
        <f t="shared" si="257"/>
        <v>0</v>
      </c>
      <c r="P89" s="131">
        <f t="shared" si="257"/>
        <v>0</v>
      </c>
      <c r="Q89" s="131">
        <f t="shared" si="257"/>
        <v>0</v>
      </c>
      <c r="R89" s="131">
        <f t="shared" si="257"/>
        <v>0</v>
      </c>
      <c r="S89" s="131">
        <f t="shared" si="257"/>
        <v>0</v>
      </c>
      <c r="T89" s="131">
        <f t="shared" si="257"/>
        <v>0</v>
      </c>
      <c r="U89" s="131">
        <f t="shared" si="257"/>
        <v>0</v>
      </c>
      <c r="V89" s="131">
        <f t="shared" si="257"/>
        <v>0</v>
      </c>
      <c r="W89" s="131">
        <f t="shared" si="257"/>
        <v>0</v>
      </c>
      <c r="X89" s="131">
        <f t="shared" si="257"/>
        <v>0</v>
      </c>
      <c r="Y89" s="131">
        <f t="shared" si="257"/>
        <v>0</v>
      </c>
      <c r="Z89" s="131">
        <f t="shared" si="257"/>
        <v>0</v>
      </c>
      <c r="AA89" s="131">
        <f t="shared" si="257"/>
        <v>0</v>
      </c>
      <c r="AB89" s="131">
        <f t="shared" si="257"/>
        <v>0</v>
      </c>
      <c r="AC89" s="131">
        <f t="shared" si="257"/>
        <v>0</v>
      </c>
      <c r="AD89" s="131">
        <f t="shared" si="257"/>
        <v>0</v>
      </c>
      <c r="AE89" s="131">
        <f t="shared" si="257"/>
        <v>0</v>
      </c>
      <c r="AF89" s="131">
        <f t="shared" si="257"/>
        <v>0</v>
      </c>
      <c r="AG89" s="131">
        <f t="shared" si="257"/>
        <v>0</v>
      </c>
      <c r="AH89" s="131">
        <f t="shared" si="257"/>
        <v>0</v>
      </c>
      <c r="AI89" s="131">
        <f t="shared" si="257"/>
        <v>0</v>
      </c>
      <c r="AJ89" s="131">
        <f t="shared" si="257"/>
        <v>0</v>
      </c>
      <c r="AK89" s="131">
        <f t="shared" ref="AK89:BF89" si="271">-AK53*AK60/1000</f>
        <v>0</v>
      </c>
      <c r="AL89" s="131">
        <f t="shared" si="271"/>
        <v>0</v>
      </c>
      <c r="AM89" s="131">
        <f t="shared" si="271"/>
        <v>0</v>
      </c>
      <c r="AN89" s="131">
        <f t="shared" si="271"/>
        <v>0</v>
      </c>
      <c r="AO89" s="131">
        <f t="shared" si="271"/>
        <v>0</v>
      </c>
      <c r="AP89" s="131">
        <f t="shared" si="271"/>
        <v>0</v>
      </c>
      <c r="AQ89" s="131">
        <f t="shared" si="271"/>
        <v>0</v>
      </c>
      <c r="AR89" s="131">
        <f t="shared" si="271"/>
        <v>0</v>
      </c>
      <c r="AS89" s="131">
        <f t="shared" si="271"/>
        <v>0</v>
      </c>
      <c r="AT89" s="131">
        <f t="shared" si="271"/>
        <v>0</v>
      </c>
      <c r="AU89" s="131">
        <f t="shared" si="271"/>
        <v>0</v>
      </c>
      <c r="AV89" s="131">
        <f t="shared" si="271"/>
        <v>0</v>
      </c>
      <c r="AW89" s="131">
        <f t="shared" si="271"/>
        <v>0</v>
      </c>
      <c r="AX89" s="131">
        <f t="shared" si="271"/>
        <v>0</v>
      </c>
      <c r="AY89" s="131">
        <f t="shared" si="271"/>
        <v>0</v>
      </c>
      <c r="AZ89" s="131">
        <f t="shared" si="271"/>
        <v>0</v>
      </c>
      <c r="BA89" s="131">
        <f t="shared" si="271"/>
        <v>0</v>
      </c>
      <c r="BB89" s="131">
        <f t="shared" si="271"/>
        <v>0</v>
      </c>
      <c r="BC89" s="131">
        <f t="shared" si="271"/>
        <v>0</v>
      </c>
      <c r="BD89" s="131">
        <f t="shared" si="271"/>
        <v>0</v>
      </c>
      <c r="BE89" s="131">
        <f t="shared" si="271"/>
        <v>0</v>
      </c>
      <c r="BF89" s="131">
        <f t="shared" si="271"/>
        <v>0</v>
      </c>
      <c r="BG89" s="131">
        <f t="shared" ref="BG89:BN89" si="272">-BG53*BG60/1000</f>
        <v>0</v>
      </c>
      <c r="BH89" s="131">
        <f t="shared" si="272"/>
        <v>0</v>
      </c>
      <c r="BI89" s="131">
        <f t="shared" si="272"/>
        <v>0</v>
      </c>
      <c r="BJ89" s="131">
        <f t="shared" si="272"/>
        <v>0</v>
      </c>
      <c r="BK89" s="131">
        <f t="shared" si="272"/>
        <v>0</v>
      </c>
      <c r="BL89" s="131">
        <f t="shared" si="272"/>
        <v>0</v>
      </c>
      <c r="BM89" s="131">
        <f t="shared" si="272"/>
        <v>0</v>
      </c>
      <c r="BN89" s="131">
        <f t="shared" si="272"/>
        <v>0</v>
      </c>
      <c r="BO89" s="131">
        <f t="shared" ref="BO89:BQ89" si="273">-BO53*BO60/1000</f>
        <v>0</v>
      </c>
      <c r="BP89" s="131">
        <f t="shared" si="273"/>
        <v>0</v>
      </c>
      <c r="BQ89" s="67">
        <f t="shared" si="273"/>
        <v>0</v>
      </c>
    </row>
    <row r="90" spans="2:69" ht="14.45" customHeight="1" x14ac:dyDescent="0.25">
      <c r="B90" s="52"/>
      <c r="C90" s="129"/>
      <c r="D90" s="148" t="str">
        <f t="shared" si="261"/>
        <v/>
      </c>
      <c r="E90" s="129"/>
      <c r="F90" s="129"/>
      <c r="G90" s="159"/>
      <c r="H90" s="131">
        <f t="shared" si="256"/>
        <v>0</v>
      </c>
      <c r="I90" s="129"/>
      <c r="J90" s="131">
        <f t="shared" si="257"/>
        <v>0</v>
      </c>
      <c r="K90" s="131">
        <f t="shared" si="257"/>
        <v>0</v>
      </c>
      <c r="L90" s="131">
        <f t="shared" si="257"/>
        <v>0</v>
      </c>
      <c r="M90" s="131">
        <f t="shared" si="257"/>
        <v>0</v>
      </c>
      <c r="N90" s="131">
        <f t="shared" si="257"/>
        <v>0</v>
      </c>
      <c r="O90" s="131">
        <f t="shared" si="257"/>
        <v>0</v>
      </c>
      <c r="P90" s="131">
        <f t="shared" si="257"/>
        <v>0</v>
      </c>
      <c r="Q90" s="131">
        <f t="shared" si="257"/>
        <v>0</v>
      </c>
      <c r="R90" s="131">
        <f t="shared" si="257"/>
        <v>0</v>
      </c>
      <c r="S90" s="131">
        <f t="shared" si="257"/>
        <v>0</v>
      </c>
      <c r="T90" s="131">
        <f t="shared" si="257"/>
        <v>0</v>
      </c>
      <c r="U90" s="131">
        <f t="shared" si="257"/>
        <v>0</v>
      </c>
      <c r="V90" s="131">
        <f t="shared" si="257"/>
        <v>0</v>
      </c>
      <c r="W90" s="131">
        <f t="shared" si="257"/>
        <v>0</v>
      </c>
      <c r="X90" s="131">
        <f t="shared" si="257"/>
        <v>0</v>
      </c>
      <c r="Y90" s="131">
        <f t="shared" si="257"/>
        <v>0</v>
      </c>
      <c r="Z90" s="131">
        <f t="shared" si="257"/>
        <v>0</v>
      </c>
      <c r="AA90" s="131">
        <f t="shared" si="257"/>
        <v>0</v>
      </c>
      <c r="AB90" s="131">
        <f t="shared" si="257"/>
        <v>0</v>
      </c>
      <c r="AC90" s="131">
        <f t="shared" si="257"/>
        <v>0</v>
      </c>
      <c r="AD90" s="131">
        <f t="shared" si="257"/>
        <v>0</v>
      </c>
      <c r="AE90" s="131">
        <f t="shared" si="257"/>
        <v>0</v>
      </c>
      <c r="AF90" s="131">
        <f t="shared" si="257"/>
        <v>0</v>
      </c>
      <c r="AG90" s="131">
        <f t="shared" si="257"/>
        <v>0</v>
      </c>
      <c r="AH90" s="131">
        <f t="shared" si="257"/>
        <v>0</v>
      </c>
      <c r="AI90" s="131">
        <f t="shared" si="257"/>
        <v>0</v>
      </c>
      <c r="AJ90" s="131">
        <f t="shared" si="257"/>
        <v>0</v>
      </c>
      <c r="AK90" s="131">
        <f t="shared" ref="AK90:BF90" si="274">-AK54*AK61/1000</f>
        <v>0</v>
      </c>
      <c r="AL90" s="131">
        <f t="shared" si="274"/>
        <v>0</v>
      </c>
      <c r="AM90" s="131">
        <f t="shared" si="274"/>
        <v>0</v>
      </c>
      <c r="AN90" s="131">
        <f t="shared" si="274"/>
        <v>0</v>
      </c>
      <c r="AO90" s="131">
        <f t="shared" si="274"/>
        <v>0</v>
      </c>
      <c r="AP90" s="131">
        <f t="shared" si="274"/>
        <v>0</v>
      </c>
      <c r="AQ90" s="131">
        <f t="shared" si="274"/>
        <v>0</v>
      </c>
      <c r="AR90" s="131">
        <f t="shared" si="274"/>
        <v>0</v>
      </c>
      <c r="AS90" s="131">
        <f t="shared" si="274"/>
        <v>0</v>
      </c>
      <c r="AT90" s="131">
        <f t="shared" si="274"/>
        <v>0</v>
      </c>
      <c r="AU90" s="131">
        <f t="shared" si="274"/>
        <v>0</v>
      </c>
      <c r="AV90" s="131">
        <f t="shared" si="274"/>
        <v>0</v>
      </c>
      <c r="AW90" s="131">
        <f t="shared" si="274"/>
        <v>0</v>
      </c>
      <c r="AX90" s="131">
        <f t="shared" si="274"/>
        <v>0</v>
      </c>
      <c r="AY90" s="131">
        <f t="shared" si="274"/>
        <v>0</v>
      </c>
      <c r="AZ90" s="131">
        <f t="shared" si="274"/>
        <v>0</v>
      </c>
      <c r="BA90" s="131">
        <f t="shared" si="274"/>
        <v>0</v>
      </c>
      <c r="BB90" s="131">
        <f t="shared" si="274"/>
        <v>0</v>
      </c>
      <c r="BC90" s="131">
        <f t="shared" si="274"/>
        <v>0</v>
      </c>
      <c r="BD90" s="131">
        <f t="shared" si="274"/>
        <v>0</v>
      </c>
      <c r="BE90" s="131">
        <f t="shared" si="274"/>
        <v>0</v>
      </c>
      <c r="BF90" s="131">
        <f t="shared" si="274"/>
        <v>0</v>
      </c>
      <c r="BG90" s="131">
        <f t="shared" ref="BG90:BN90" si="275">-BG54*BG61/1000</f>
        <v>0</v>
      </c>
      <c r="BH90" s="131">
        <f t="shared" si="275"/>
        <v>0</v>
      </c>
      <c r="BI90" s="131">
        <f t="shared" si="275"/>
        <v>0</v>
      </c>
      <c r="BJ90" s="131">
        <f t="shared" si="275"/>
        <v>0</v>
      </c>
      <c r="BK90" s="131">
        <f t="shared" si="275"/>
        <v>0</v>
      </c>
      <c r="BL90" s="131">
        <f t="shared" si="275"/>
        <v>0</v>
      </c>
      <c r="BM90" s="131">
        <f t="shared" si="275"/>
        <v>0</v>
      </c>
      <c r="BN90" s="131">
        <f t="shared" si="275"/>
        <v>0</v>
      </c>
      <c r="BO90" s="131">
        <f t="shared" ref="BO90:BQ90" si="276">-BO54*BO61/1000</f>
        <v>0</v>
      </c>
      <c r="BP90" s="131">
        <f t="shared" si="276"/>
        <v>0</v>
      </c>
      <c r="BQ90" s="67">
        <f t="shared" si="276"/>
        <v>0</v>
      </c>
    </row>
    <row r="91" spans="2:69" ht="14.45" customHeight="1" x14ac:dyDescent="0.25">
      <c r="B91" s="52"/>
      <c r="C91" s="129"/>
      <c r="D91" s="129" t="s">
        <v>89</v>
      </c>
      <c r="E91" s="90"/>
      <c r="F91" s="24"/>
      <c r="G91" s="159"/>
      <c r="H91" s="131">
        <f t="shared" si="256"/>
        <v>0</v>
      </c>
      <c r="I91" s="129"/>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68"/>
    </row>
    <row r="92" spans="2:69" ht="14.45" customHeight="1" x14ac:dyDescent="0.25">
      <c r="B92" s="52"/>
      <c r="C92" s="129"/>
      <c r="D92" s="129" t="s">
        <v>90</v>
      </c>
      <c r="E92" s="90"/>
      <c r="F92" s="24"/>
      <c r="G92" s="159"/>
      <c r="H92" s="131">
        <f t="shared" si="256"/>
        <v>0</v>
      </c>
      <c r="I92" s="129"/>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68"/>
    </row>
    <row r="93" spans="2:69" ht="14.45" customHeight="1" x14ac:dyDescent="0.25">
      <c r="B93" s="52"/>
      <c r="C93" s="129"/>
      <c r="D93" s="129" t="s">
        <v>91</v>
      </c>
      <c r="E93" s="90"/>
      <c r="F93" s="24"/>
      <c r="G93" s="159"/>
      <c r="H93" s="131">
        <f t="shared" si="256"/>
        <v>0</v>
      </c>
      <c r="I93" s="129"/>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68"/>
    </row>
    <row r="94" spans="2:69" ht="15" customHeight="1" thickBot="1" x14ac:dyDescent="0.3">
      <c r="B94" s="52"/>
      <c r="C94" s="129"/>
      <c r="D94" s="132" t="s">
        <v>92</v>
      </c>
      <c r="E94" s="129"/>
      <c r="F94" s="129"/>
      <c r="G94" s="129"/>
      <c r="H94" s="29">
        <f>SUM(J94:BQ94)</f>
        <v>0</v>
      </c>
      <c r="I94" s="129"/>
      <c r="J94" s="29">
        <f t="shared" ref="J94:AJ94" si="277">SUM(J85:J93)</f>
        <v>0</v>
      </c>
      <c r="K94" s="29">
        <f t="shared" si="277"/>
        <v>0</v>
      </c>
      <c r="L94" s="29">
        <f t="shared" si="277"/>
        <v>0</v>
      </c>
      <c r="M94" s="29">
        <f t="shared" si="277"/>
        <v>0</v>
      </c>
      <c r="N94" s="29">
        <f t="shared" si="277"/>
        <v>0</v>
      </c>
      <c r="O94" s="29">
        <f t="shared" si="277"/>
        <v>0</v>
      </c>
      <c r="P94" s="29">
        <f t="shared" si="277"/>
        <v>0</v>
      </c>
      <c r="Q94" s="29">
        <f t="shared" si="277"/>
        <v>0</v>
      </c>
      <c r="R94" s="29">
        <f t="shared" si="277"/>
        <v>0</v>
      </c>
      <c r="S94" s="29">
        <f t="shared" si="277"/>
        <v>0</v>
      </c>
      <c r="T94" s="29">
        <f t="shared" si="277"/>
        <v>0</v>
      </c>
      <c r="U94" s="29">
        <f t="shared" si="277"/>
        <v>0</v>
      </c>
      <c r="V94" s="29">
        <f t="shared" si="277"/>
        <v>0</v>
      </c>
      <c r="W94" s="29">
        <f t="shared" si="277"/>
        <v>0</v>
      </c>
      <c r="X94" s="29">
        <f t="shared" si="277"/>
        <v>0</v>
      </c>
      <c r="Y94" s="29">
        <f t="shared" si="277"/>
        <v>0</v>
      </c>
      <c r="Z94" s="29">
        <f t="shared" si="277"/>
        <v>0</v>
      </c>
      <c r="AA94" s="29">
        <f t="shared" si="277"/>
        <v>0</v>
      </c>
      <c r="AB94" s="29">
        <f t="shared" si="277"/>
        <v>0</v>
      </c>
      <c r="AC94" s="29">
        <f t="shared" si="277"/>
        <v>0</v>
      </c>
      <c r="AD94" s="29">
        <f t="shared" si="277"/>
        <v>0</v>
      </c>
      <c r="AE94" s="29">
        <f t="shared" si="277"/>
        <v>0</v>
      </c>
      <c r="AF94" s="29">
        <f t="shared" si="277"/>
        <v>0</v>
      </c>
      <c r="AG94" s="29">
        <f t="shared" si="277"/>
        <v>0</v>
      </c>
      <c r="AH94" s="29">
        <f t="shared" si="277"/>
        <v>0</v>
      </c>
      <c r="AI94" s="29">
        <f t="shared" si="277"/>
        <v>0</v>
      </c>
      <c r="AJ94" s="29">
        <f t="shared" si="277"/>
        <v>0</v>
      </c>
      <c r="AK94" s="29">
        <f t="shared" ref="AK94:BF94" si="278">SUM(AK85:AK93)</f>
        <v>0</v>
      </c>
      <c r="AL94" s="29">
        <f t="shared" si="278"/>
        <v>0</v>
      </c>
      <c r="AM94" s="29">
        <f t="shared" si="278"/>
        <v>0</v>
      </c>
      <c r="AN94" s="29">
        <f t="shared" si="278"/>
        <v>0</v>
      </c>
      <c r="AO94" s="29">
        <f t="shared" si="278"/>
        <v>0</v>
      </c>
      <c r="AP94" s="29">
        <f t="shared" si="278"/>
        <v>0</v>
      </c>
      <c r="AQ94" s="29">
        <f t="shared" si="278"/>
        <v>0</v>
      </c>
      <c r="AR94" s="29">
        <f t="shared" si="278"/>
        <v>0</v>
      </c>
      <c r="AS94" s="29">
        <f t="shared" si="278"/>
        <v>0</v>
      </c>
      <c r="AT94" s="29">
        <f t="shared" si="278"/>
        <v>0</v>
      </c>
      <c r="AU94" s="29">
        <f t="shared" si="278"/>
        <v>0</v>
      </c>
      <c r="AV94" s="29">
        <f t="shared" si="278"/>
        <v>0</v>
      </c>
      <c r="AW94" s="29">
        <f t="shared" si="278"/>
        <v>0</v>
      </c>
      <c r="AX94" s="29">
        <f t="shared" si="278"/>
        <v>0</v>
      </c>
      <c r="AY94" s="29">
        <f t="shared" si="278"/>
        <v>0</v>
      </c>
      <c r="AZ94" s="29">
        <f t="shared" si="278"/>
        <v>0</v>
      </c>
      <c r="BA94" s="29">
        <f t="shared" si="278"/>
        <v>0</v>
      </c>
      <c r="BB94" s="29">
        <f t="shared" si="278"/>
        <v>0</v>
      </c>
      <c r="BC94" s="29">
        <f t="shared" si="278"/>
        <v>0</v>
      </c>
      <c r="BD94" s="29">
        <f t="shared" si="278"/>
        <v>0</v>
      </c>
      <c r="BE94" s="29">
        <f t="shared" si="278"/>
        <v>0</v>
      </c>
      <c r="BF94" s="29">
        <f t="shared" si="278"/>
        <v>0</v>
      </c>
      <c r="BG94" s="29">
        <f t="shared" ref="BG94:BN94" si="279">SUM(BG85:BG93)</f>
        <v>0</v>
      </c>
      <c r="BH94" s="29">
        <f t="shared" si="279"/>
        <v>0</v>
      </c>
      <c r="BI94" s="29">
        <f t="shared" si="279"/>
        <v>0</v>
      </c>
      <c r="BJ94" s="29">
        <f t="shared" si="279"/>
        <v>0</v>
      </c>
      <c r="BK94" s="29">
        <f t="shared" si="279"/>
        <v>0</v>
      </c>
      <c r="BL94" s="29">
        <f t="shared" si="279"/>
        <v>0</v>
      </c>
      <c r="BM94" s="29">
        <f t="shared" si="279"/>
        <v>0</v>
      </c>
      <c r="BN94" s="29">
        <f t="shared" si="279"/>
        <v>0</v>
      </c>
      <c r="BO94" s="29">
        <f t="shared" ref="BO94:BQ94" si="280">SUM(BO85:BO93)</f>
        <v>0</v>
      </c>
      <c r="BP94" s="29">
        <f t="shared" si="280"/>
        <v>0</v>
      </c>
      <c r="BQ94" s="69">
        <f t="shared" si="280"/>
        <v>0</v>
      </c>
    </row>
    <row r="95" spans="2:69" s="4" customFormat="1" ht="5.85" customHeight="1" thickTop="1" x14ac:dyDescent="0.15">
      <c r="B95" s="58"/>
      <c r="C95" s="135"/>
      <c r="D95" s="149"/>
      <c r="E95" s="135"/>
      <c r="F95" s="135"/>
      <c r="G95" s="135"/>
      <c r="H95" s="136"/>
      <c r="I95" s="135"/>
      <c r="J95" s="136"/>
      <c r="K95" s="136"/>
      <c r="L95" s="136"/>
      <c r="M95" s="136"/>
      <c r="N95" s="136"/>
      <c r="O95" s="136"/>
      <c r="P95" s="136"/>
      <c r="Q95" s="136"/>
      <c r="R95" s="136"/>
      <c r="S95" s="136"/>
      <c r="T95" s="136"/>
      <c r="U95" s="136"/>
      <c r="V95" s="136"/>
      <c r="W95" s="136"/>
      <c r="X95" s="136"/>
      <c r="Y95" s="136"/>
      <c r="Z95" s="136"/>
      <c r="AA95" s="136"/>
      <c r="AB95" s="136"/>
      <c r="AC95" s="136"/>
      <c r="AD95" s="136"/>
      <c r="AE95" s="136"/>
      <c r="AF95" s="136"/>
      <c r="AG95" s="136"/>
      <c r="AH95" s="136"/>
      <c r="AI95" s="136"/>
      <c r="AJ95" s="136"/>
      <c r="AK95" s="136"/>
      <c r="AL95" s="136"/>
      <c r="AM95" s="136"/>
      <c r="AN95" s="136"/>
      <c r="AO95" s="136"/>
      <c r="AP95" s="136"/>
      <c r="AQ95" s="136"/>
      <c r="AR95" s="136"/>
      <c r="AS95" s="136"/>
      <c r="AT95" s="136"/>
      <c r="AU95" s="136"/>
      <c r="AV95" s="136"/>
      <c r="AW95" s="136"/>
      <c r="AX95" s="136"/>
      <c r="AY95" s="136"/>
      <c r="AZ95" s="136"/>
      <c r="BA95" s="136"/>
      <c r="BB95" s="136"/>
      <c r="BC95" s="136"/>
      <c r="BD95" s="136"/>
      <c r="BE95" s="136"/>
      <c r="BF95" s="136"/>
      <c r="BG95" s="136"/>
      <c r="BH95" s="136"/>
      <c r="BI95" s="136"/>
      <c r="BJ95" s="136"/>
      <c r="BK95" s="136"/>
      <c r="BL95" s="136"/>
      <c r="BM95" s="136"/>
      <c r="BN95" s="136"/>
      <c r="BO95" s="136"/>
      <c r="BP95" s="136"/>
      <c r="BQ95" s="70"/>
    </row>
    <row r="96" spans="2:69" ht="14.45" customHeight="1" x14ac:dyDescent="0.25">
      <c r="B96" s="52"/>
      <c r="C96" s="132" t="s">
        <v>93</v>
      </c>
      <c r="D96" s="129"/>
      <c r="E96" s="129"/>
      <c r="F96" s="25"/>
      <c r="G96" s="159"/>
      <c r="H96" s="131">
        <f>SUM(J96:BQ96)</f>
        <v>0</v>
      </c>
      <c r="I96" s="129"/>
      <c r="J96" s="92"/>
      <c r="K96" s="92"/>
      <c r="L96" s="92"/>
      <c r="M96" s="92"/>
      <c r="N96" s="92"/>
      <c r="O96" s="92"/>
      <c r="P96" s="92"/>
      <c r="Q96" s="92"/>
      <c r="R96" s="92"/>
      <c r="S96" s="92"/>
      <c r="T96" s="92"/>
      <c r="U96" s="92"/>
      <c r="V96" s="92"/>
      <c r="W96" s="92"/>
      <c r="X96" s="92"/>
      <c r="Y96" s="92"/>
      <c r="Z96" s="92"/>
      <c r="AA96" s="92"/>
      <c r="AB96" s="92"/>
      <c r="AC96" s="92"/>
      <c r="AD96" s="92"/>
      <c r="AE96" s="92"/>
      <c r="AF96" s="92"/>
      <c r="AG96" s="92"/>
      <c r="AH96" s="92"/>
      <c r="AI96" s="92"/>
      <c r="AJ96" s="92"/>
      <c r="AK96" s="92"/>
      <c r="AL96" s="92"/>
      <c r="AM96" s="92"/>
      <c r="AN96" s="92"/>
      <c r="AO96" s="92"/>
      <c r="AP96" s="92"/>
      <c r="AQ96" s="92"/>
      <c r="AR96" s="92"/>
      <c r="AS96" s="92"/>
      <c r="AT96" s="92"/>
      <c r="AU96" s="92"/>
      <c r="AV96" s="92"/>
      <c r="AW96" s="92"/>
      <c r="AX96" s="92"/>
      <c r="AY96" s="92"/>
      <c r="AZ96" s="92"/>
      <c r="BA96" s="92"/>
      <c r="BB96" s="92"/>
      <c r="BC96" s="92"/>
      <c r="BD96" s="92"/>
      <c r="BE96" s="92"/>
      <c r="BF96" s="92"/>
      <c r="BG96" s="92"/>
      <c r="BH96" s="92"/>
      <c r="BI96" s="92"/>
      <c r="BJ96" s="92"/>
      <c r="BK96" s="92"/>
      <c r="BL96" s="92"/>
      <c r="BM96" s="92"/>
      <c r="BN96" s="92"/>
      <c r="BO96" s="92"/>
      <c r="BP96" s="92"/>
      <c r="BQ96" s="93"/>
    </row>
    <row r="97" spans="2:69" s="4" customFormat="1" ht="5.45" customHeight="1" x14ac:dyDescent="0.15">
      <c r="B97" s="58"/>
      <c r="C97" s="135"/>
      <c r="D97" s="149"/>
      <c r="E97" s="135"/>
      <c r="F97" s="135"/>
      <c r="G97" s="135"/>
      <c r="H97" s="136"/>
      <c r="I97" s="135"/>
      <c r="J97" s="136"/>
      <c r="K97" s="136"/>
      <c r="L97" s="136"/>
      <c r="M97" s="136"/>
      <c r="N97" s="136"/>
      <c r="O97" s="136"/>
      <c r="P97" s="136"/>
      <c r="Q97" s="136"/>
      <c r="R97" s="136"/>
      <c r="S97" s="136"/>
      <c r="T97" s="136"/>
      <c r="U97" s="136"/>
      <c r="V97" s="136"/>
      <c r="W97" s="136"/>
      <c r="X97" s="136"/>
      <c r="Y97" s="136"/>
      <c r="Z97" s="136"/>
      <c r="AA97" s="136"/>
      <c r="AB97" s="136"/>
      <c r="AC97" s="136"/>
      <c r="AD97" s="136"/>
      <c r="AE97" s="136"/>
      <c r="AF97" s="136"/>
      <c r="AG97" s="136"/>
      <c r="AH97" s="136"/>
      <c r="AI97" s="136"/>
      <c r="AJ97" s="136"/>
      <c r="AK97" s="136"/>
      <c r="AL97" s="136"/>
      <c r="AM97" s="136"/>
      <c r="AN97" s="136"/>
      <c r="AO97" s="136"/>
      <c r="AP97" s="136"/>
      <c r="AQ97" s="136"/>
      <c r="AR97" s="136"/>
      <c r="AS97" s="136"/>
      <c r="AT97" s="136"/>
      <c r="AU97" s="136"/>
      <c r="AV97" s="136"/>
      <c r="AW97" s="136"/>
      <c r="AX97" s="136"/>
      <c r="AY97" s="136"/>
      <c r="AZ97" s="136"/>
      <c r="BA97" s="136"/>
      <c r="BB97" s="136"/>
      <c r="BC97" s="136"/>
      <c r="BD97" s="136"/>
      <c r="BE97" s="136"/>
      <c r="BF97" s="136"/>
      <c r="BG97" s="136"/>
      <c r="BH97" s="136"/>
      <c r="BI97" s="136"/>
      <c r="BJ97" s="136"/>
      <c r="BK97" s="136"/>
      <c r="BL97" s="136"/>
      <c r="BM97" s="136"/>
      <c r="BN97" s="136"/>
      <c r="BO97" s="136"/>
      <c r="BP97" s="136"/>
      <c r="BQ97" s="70"/>
    </row>
    <row r="98" spans="2:69" ht="15.75" thickBot="1" x14ac:dyDescent="0.3">
      <c r="B98" s="52"/>
      <c r="C98" s="132" t="s">
        <v>94</v>
      </c>
      <c r="D98" s="129"/>
      <c r="E98" s="129"/>
      <c r="F98" s="129"/>
      <c r="G98" s="129"/>
      <c r="H98" s="141">
        <f>SUM(J98:BQ98)</f>
        <v>0</v>
      </c>
      <c r="I98" s="129"/>
      <c r="J98" s="34">
        <f>SUM(J72,J82,J80,J94,J96)</f>
        <v>0</v>
      </c>
      <c r="K98" s="34">
        <f>SUM(K72,K82,K80,K94,K96)</f>
        <v>0</v>
      </c>
      <c r="L98" s="34">
        <f t="shared" ref="L98:AJ98" si="281">SUM(L72,L80,L82,L94,L96)</f>
        <v>0</v>
      </c>
      <c r="M98" s="34">
        <f t="shared" si="281"/>
        <v>0</v>
      </c>
      <c r="N98" s="34">
        <f t="shared" si="281"/>
        <v>0</v>
      </c>
      <c r="O98" s="34">
        <f t="shared" si="281"/>
        <v>0</v>
      </c>
      <c r="P98" s="34">
        <f t="shared" si="281"/>
        <v>0</v>
      </c>
      <c r="Q98" s="34">
        <f t="shared" si="281"/>
        <v>0</v>
      </c>
      <c r="R98" s="34">
        <f t="shared" si="281"/>
        <v>0</v>
      </c>
      <c r="S98" s="34">
        <f t="shared" si="281"/>
        <v>0</v>
      </c>
      <c r="T98" s="34">
        <f t="shared" si="281"/>
        <v>0</v>
      </c>
      <c r="U98" s="34">
        <f t="shared" si="281"/>
        <v>0</v>
      </c>
      <c r="V98" s="34">
        <f t="shared" si="281"/>
        <v>0</v>
      </c>
      <c r="W98" s="34">
        <f t="shared" si="281"/>
        <v>0</v>
      </c>
      <c r="X98" s="34">
        <f t="shared" si="281"/>
        <v>0</v>
      </c>
      <c r="Y98" s="34">
        <f t="shared" si="281"/>
        <v>0</v>
      </c>
      <c r="Z98" s="34">
        <f t="shared" si="281"/>
        <v>0</v>
      </c>
      <c r="AA98" s="34">
        <f t="shared" si="281"/>
        <v>0</v>
      </c>
      <c r="AB98" s="34">
        <f t="shared" si="281"/>
        <v>0</v>
      </c>
      <c r="AC98" s="34">
        <f t="shared" si="281"/>
        <v>0</v>
      </c>
      <c r="AD98" s="34">
        <f t="shared" si="281"/>
        <v>0</v>
      </c>
      <c r="AE98" s="34">
        <f t="shared" si="281"/>
        <v>0</v>
      </c>
      <c r="AF98" s="34">
        <f t="shared" si="281"/>
        <v>0</v>
      </c>
      <c r="AG98" s="34">
        <f t="shared" si="281"/>
        <v>0</v>
      </c>
      <c r="AH98" s="34">
        <f t="shared" si="281"/>
        <v>0</v>
      </c>
      <c r="AI98" s="34">
        <f t="shared" si="281"/>
        <v>0</v>
      </c>
      <c r="AJ98" s="34">
        <f t="shared" si="281"/>
        <v>0</v>
      </c>
      <c r="AK98" s="34">
        <f t="shared" ref="AK98:BF98" si="282">SUM(AK72,AK80,AK82,AK94,AK96)</f>
        <v>0</v>
      </c>
      <c r="AL98" s="34">
        <f t="shared" si="282"/>
        <v>0</v>
      </c>
      <c r="AM98" s="34">
        <f t="shared" si="282"/>
        <v>0</v>
      </c>
      <c r="AN98" s="34">
        <f t="shared" si="282"/>
        <v>0</v>
      </c>
      <c r="AO98" s="34">
        <f t="shared" si="282"/>
        <v>0</v>
      </c>
      <c r="AP98" s="34">
        <f t="shared" si="282"/>
        <v>0</v>
      </c>
      <c r="AQ98" s="34">
        <f t="shared" si="282"/>
        <v>0</v>
      </c>
      <c r="AR98" s="34">
        <f t="shared" si="282"/>
        <v>0</v>
      </c>
      <c r="AS98" s="34">
        <f t="shared" si="282"/>
        <v>0</v>
      </c>
      <c r="AT98" s="34">
        <f t="shared" si="282"/>
        <v>0</v>
      </c>
      <c r="AU98" s="34">
        <f t="shared" si="282"/>
        <v>0</v>
      </c>
      <c r="AV98" s="34">
        <f t="shared" si="282"/>
        <v>0</v>
      </c>
      <c r="AW98" s="34">
        <f t="shared" si="282"/>
        <v>0</v>
      </c>
      <c r="AX98" s="34">
        <f t="shared" si="282"/>
        <v>0</v>
      </c>
      <c r="AY98" s="34">
        <f t="shared" si="282"/>
        <v>0</v>
      </c>
      <c r="AZ98" s="34">
        <f t="shared" si="282"/>
        <v>0</v>
      </c>
      <c r="BA98" s="34">
        <f t="shared" si="282"/>
        <v>0</v>
      </c>
      <c r="BB98" s="34">
        <f t="shared" si="282"/>
        <v>0</v>
      </c>
      <c r="BC98" s="34">
        <f t="shared" si="282"/>
        <v>0</v>
      </c>
      <c r="BD98" s="34">
        <f t="shared" si="282"/>
        <v>0</v>
      </c>
      <c r="BE98" s="34">
        <f t="shared" si="282"/>
        <v>0</v>
      </c>
      <c r="BF98" s="34">
        <f t="shared" si="282"/>
        <v>0</v>
      </c>
      <c r="BG98" s="34">
        <f t="shared" ref="BG98:BN98" si="283">SUM(BG72,BG80,BG82,BG94,BG96)</f>
        <v>0</v>
      </c>
      <c r="BH98" s="34">
        <f t="shared" si="283"/>
        <v>0</v>
      </c>
      <c r="BI98" s="34">
        <f t="shared" si="283"/>
        <v>0</v>
      </c>
      <c r="BJ98" s="34">
        <f t="shared" si="283"/>
        <v>0</v>
      </c>
      <c r="BK98" s="34">
        <f t="shared" si="283"/>
        <v>0</v>
      </c>
      <c r="BL98" s="34">
        <f t="shared" si="283"/>
        <v>0</v>
      </c>
      <c r="BM98" s="34">
        <f t="shared" si="283"/>
        <v>0</v>
      </c>
      <c r="BN98" s="34">
        <f t="shared" si="283"/>
        <v>0</v>
      </c>
      <c r="BO98" s="34">
        <f t="shared" ref="BO98:BQ98" si="284">SUM(BO72,BO80,BO82,BO94,BO96)</f>
        <v>0</v>
      </c>
      <c r="BP98" s="34">
        <f t="shared" si="284"/>
        <v>0</v>
      </c>
      <c r="BQ98" s="72">
        <f t="shared" si="284"/>
        <v>0</v>
      </c>
    </row>
    <row r="99" spans="2:69" s="4" customFormat="1" ht="6" customHeight="1" thickTop="1" x14ac:dyDescent="0.15">
      <c r="B99" s="58"/>
      <c r="C99" s="135"/>
      <c r="D99" s="135"/>
      <c r="E99" s="135"/>
      <c r="F99" s="135"/>
      <c r="G99" s="135"/>
      <c r="H99" s="136"/>
      <c r="I99" s="135"/>
      <c r="J99" s="136"/>
      <c r="K99" s="136"/>
      <c r="L99" s="136"/>
      <c r="M99" s="136"/>
      <c r="N99" s="136"/>
      <c r="O99" s="136"/>
      <c r="P99" s="136"/>
      <c r="Q99" s="136"/>
      <c r="R99" s="136"/>
      <c r="S99" s="136"/>
      <c r="T99" s="136"/>
      <c r="U99" s="136"/>
      <c r="V99" s="136"/>
      <c r="W99" s="136"/>
      <c r="X99" s="136"/>
      <c r="Y99" s="136"/>
      <c r="Z99" s="136"/>
      <c r="AA99" s="136"/>
      <c r="AB99" s="136"/>
      <c r="AC99" s="136"/>
      <c r="AD99" s="136"/>
      <c r="AE99" s="136"/>
      <c r="AF99" s="136"/>
      <c r="AG99" s="136"/>
      <c r="AH99" s="136"/>
      <c r="AI99" s="136"/>
      <c r="AJ99" s="136"/>
      <c r="AK99" s="136"/>
      <c r="AL99" s="136"/>
      <c r="AM99" s="136"/>
      <c r="AN99" s="136"/>
      <c r="AO99" s="136"/>
      <c r="AP99" s="136"/>
      <c r="AQ99" s="136"/>
      <c r="AR99" s="136"/>
      <c r="AS99" s="136"/>
      <c r="AT99" s="136"/>
      <c r="AU99" s="136"/>
      <c r="AV99" s="136"/>
      <c r="AW99" s="136"/>
      <c r="AX99" s="136"/>
      <c r="AY99" s="136"/>
      <c r="AZ99" s="136"/>
      <c r="BA99" s="136"/>
      <c r="BB99" s="136"/>
      <c r="BC99" s="136"/>
      <c r="BD99" s="136"/>
      <c r="BE99" s="136"/>
      <c r="BF99" s="136"/>
      <c r="BG99" s="136"/>
      <c r="BH99" s="136"/>
      <c r="BI99" s="136"/>
      <c r="BJ99" s="136"/>
      <c r="BK99" s="136"/>
      <c r="BL99" s="136"/>
      <c r="BM99" s="136"/>
      <c r="BN99" s="136"/>
      <c r="BO99" s="136"/>
      <c r="BP99" s="136"/>
      <c r="BQ99" s="70"/>
    </row>
    <row r="100" spans="2:69" x14ac:dyDescent="0.25">
      <c r="B100" s="52"/>
      <c r="C100" s="132" t="s">
        <v>95</v>
      </c>
      <c r="D100" s="129"/>
      <c r="E100" s="129"/>
      <c r="F100" s="129"/>
      <c r="G100" s="129"/>
      <c r="H100" s="131"/>
      <c r="I100" s="129"/>
      <c r="J100" s="131"/>
      <c r="K100" s="131"/>
      <c r="L100" s="131"/>
      <c r="M100" s="131"/>
      <c r="N100" s="131"/>
      <c r="O100" s="131"/>
      <c r="P100" s="131"/>
      <c r="Q100" s="131"/>
      <c r="R100" s="131"/>
      <c r="S100" s="131"/>
      <c r="T100" s="131"/>
      <c r="U100" s="131"/>
      <c r="V100" s="131"/>
      <c r="W100" s="131"/>
      <c r="X100" s="131"/>
      <c r="Y100" s="131"/>
      <c r="Z100" s="131"/>
      <c r="AA100" s="131"/>
      <c r="AB100" s="131"/>
      <c r="AC100" s="131"/>
      <c r="AD100" s="131"/>
      <c r="AE100" s="131"/>
      <c r="AF100" s="131"/>
      <c r="AG100" s="131"/>
      <c r="AH100" s="131"/>
      <c r="AI100" s="131"/>
      <c r="AJ100" s="131"/>
      <c r="AK100" s="131"/>
      <c r="AL100" s="131"/>
      <c r="AM100" s="131"/>
      <c r="AN100" s="131"/>
      <c r="AO100" s="131"/>
      <c r="AP100" s="131"/>
      <c r="AQ100" s="131"/>
      <c r="AR100" s="131"/>
      <c r="AS100" s="131"/>
      <c r="AT100" s="131"/>
      <c r="AU100" s="131"/>
      <c r="AV100" s="131"/>
      <c r="AW100" s="131"/>
      <c r="AX100" s="131"/>
      <c r="AY100" s="131"/>
      <c r="AZ100" s="131"/>
      <c r="BA100" s="131"/>
      <c r="BB100" s="131"/>
      <c r="BC100" s="131"/>
      <c r="BD100" s="131"/>
      <c r="BE100" s="131"/>
      <c r="BF100" s="131"/>
      <c r="BG100" s="131"/>
      <c r="BH100" s="131"/>
      <c r="BI100" s="131"/>
      <c r="BJ100" s="131"/>
      <c r="BK100" s="131"/>
      <c r="BL100" s="131"/>
      <c r="BM100" s="131"/>
      <c r="BN100" s="131"/>
      <c r="BO100" s="131"/>
      <c r="BP100" s="131"/>
      <c r="BQ100" s="67"/>
    </row>
    <row r="101" spans="2:69" x14ac:dyDescent="0.25">
      <c r="B101" s="52"/>
      <c r="C101" s="129"/>
      <c r="D101" s="129" t="s">
        <v>96</v>
      </c>
      <c r="E101" s="94"/>
      <c r="F101" s="94"/>
      <c r="G101" s="159"/>
      <c r="H101" s="131">
        <f t="shared" ref="H101:H104" si="285">SUM(J101:BQ101)</f>
        <v>0</v>
      </c>
      <c r="I101" s="129"/>
      <c r="J101" s="91"/>
      <c r="K101" s="91"/>
      <c r="L101" s="9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131"/>
      <c r="AM101" s="131"/>
      <c r="AN101" s="131"/>
      <c r="AO101" s="131"/>
      <c r="AP101" s="131"/>
      <c r="AQ101" s="131"/>
      <c r="AR101" s="131"/>
      <c r="AS101" s="131"/>
      <c r="AT101" s="131"/>
      <c r="AU101" s="131"/>
      <c r="AV101" s="131"/>
      <c r="AW101" s="131"/>
      <c r="AX101" s="131"/>
      <c r="AY101" s="131"/>
      <c r="AZ101" s="131"/>
      <c r="BA101" s="131"/>
      <c r="BB101" s="131"/>
      <c r="BC101" s="131"/>
      <c r="BD101" s="131"/>
      <c r="BE101" s="131"/>
      <c r="BF101" s="131"/>
      <c r="BG101" s="131"/>
      <c r="BH101" s="131"/>
      <c r="BI101" s="131"/>
      <c r="BJ101" s="131"/>
      <c r="BK101" s="131"/>
      <c r="BL101" s="131"/>
      <c r="BM101" s="131"/>
      <c r="BN101" s="131"/>
      <c r="BO101" s="131"/>
      <c r="BP101" s="131"/>
      <c r="BQ101" s="67"/>
    </row>
    <row r="102" spans="2:69" x14ac:dyDescent="0.25">
      <c r="B102" s="52"/>
      <c r="C102" s="129"/>
      <c r="D102" s="129" t="s">
        <v>97</v>
      </c>
      <c r="E102" s="94"/>
      <c r="F102" s="94"/>
      <c r="G102" s="159"/>
      <c r="H102" s="131">
        <f t="shared" si="285"/>
        <v>0</v>
      </c>
      <c r="I102" s="129"/>
      <c r="J102" s="91"/>
      <c r="K102" s="91"/>
      <c r="L102" s="91"/>
      <c r="M102" s="91"/>
      <c r="N102" s="91"/>
      <c r="O102" s="131"/>
      <c r="P102" s="131"/>
      <c r="Q102" s="131"/>
      <c r="R102" s="131"/>
      <c r="S102" s="131"/>
      <c r="T102" s="131"/>
      <c r="U102" s="131"/>
      <c r="V102" s="131"/>
      <c r="W102" s="131"/>
      <c r="X102" s="131"/>
      <c r="Y102" s="131"/>
      <c r="Z102" s="131"/>
      <c r="AA102" s="131"/>
      <c r="AB102" s="131"/>
      <c r="AC102" s="131"/>
      <c r="AD102" s="131"/>
      <c r="AE102" s="131"/>
      <c r="AF102" s="131"/>
      <c r="AG102" s="131"/>
      <c r="AH102" s="131"/>
      <c r="AI102" s="131"/>
      <c r="AJ102" s="131"/>
      <c r="AK102" s="131"/>
      <c r="AL102" s="131"/>
      <c r="AM102" s="131"/>
      <c r="AN102" s="131"/>
      <c r="AO102" s="131"/>
      <c r="AP102" s="131"/>
      <c r="AQ102" s="131"/>
      <c r="AR102" s="131"/>
      <c r="AS102" s="131"/>
      <c r="AT102" s="131"/>
      <c r="AU102" s="131"/>
      <c r="AV102" s="131"/>
      <c r="AW102" s="131"/>
      <c r="AX102" s="131"/>
      <c r="AY102" s="131"/>
      <c r="AZ102" s="131"/>
      <c r="BA102" s="131"/>
      <c r="BB102" s="131"/>
      <c r="BC102" s="131"/>
      <c r="BD102" s="131"/>
      <c r="BE102" s="131"/>
      <c r="BF102" s="131"/>
      <c r="BG102" s="131"/>
      <c r="BH102" s="131"/>
      <c r="BI102" s="131"/>
      <c r="BJ102" s="131"/>
      <c r="BK102" s="131"/>
      <c r="BL102" s="131"/>
      <c r="BM102" s="131"/>
      <c r="BN102" s="131"/>
      <c r="BO102" s="131"/>
      <c r="BP102" s="131"/>
      <c r="BQ102" s="67"/>
    </row>
    <row r="103" spans="2:69" x14ac:dyDescent="0.25">
      <c r="B103" s="52"/>
      <c r="C103" s="129"/>
      <c r="D103" s="129" t="s">
        <v>98</v>
      </c>
      <c r="E103" s="94"/>
      <c r="F103" s="94"/>
      <c r="G103" s="159"/>
      <c r="H103" s="131">
        <f t="shared" si="285"/>
        <v>0</v>
      </c>
      <c r="I103" s="129"/>
      <c r="J103" s="91"/>
      <c r="K103" s="91"/>
      <c r="L103" s="91"/>
      <c r="M103" s="91"/>
      <c r="N103" s="91"/>
      <c r="O103" s="131"/>
      <c r="P103" s="131"/>
      <c r="Q103" s="131"/>
      <c r="R103" s="131"/>
      <c r="S103" s="131"/>
      <c r="T103" s="131"/>
      <c r="U103" s="131"/>
      <c r="V103" s="131"/>
      <c r="W103" s="131"/>
      <c r="X103" s="131"/>
      <c r="Y103" s="131"/>
      <c r="Z103" s="131"/>
      <c r="AA103" s="131"/>
      <c r="AB103" s="131"/>
      <c r="AC103" s="131"/>
      <c r="AD103" s="131"/>
      <c r="AE103" s="131"/>
      <c r="AF103" s="131"/>
      <c r="AG103" s="131"/>
      <c r="AH103" s="131"/>
      <c r="AI103" s="131"/>
      <c r="AJ103" s="131"/>
      <c r="AK103" s="131"/>
      <c r="AL103" s="131"/>
      <c r="AM103" s="131"/>
      <c r="AN103" s="131"/>
      <c r="AO103" s="131"/>
      <c r="AP103" s="131"/>
      <c r="AQ103" s="131"/>
      <c r="AR103" s="131"/>
      <c r="AS103" s="131"/>
      <c r="AT103" s="131"/>
      <c r="AU103" s="131"/>
      <c r="AV103" s="131"/>
      <c r="AW103" s="131"/>
      <c r="AX103" s="131"/>
      <c r="AY103" s="131"/>
      <c r="AZ103" s="131"/>
      <c r="BA103" s="131"/>
      <c r="BB103" s="131"/>
      <c r="BC103" s="131"/>
      <c r="BD103" s="131"/>
      <c r="BE103" s="131"/>
      <c r="BF103" s="131"/>
      <c r="BG103" s="131"/>
      <c r="BH103" s="131"/>
      <c r="BI103" s="131"/>
      <c r="BJ103" s="131"/>
      <c r="BK103" s="131"/>
      <c r="BL103" s="131"/>
      <c r="BM103" s="131"/>
      <c r="BN103" s="131"/>
      <c r="BO103" s="131"/>
      <c r="BP103" s="131"/>
      <c r="BQ103" s="67"/>
    </row>
    <row r="104" spans="2:69" ht="15.75" thickBot="1" x14ac:dyDescent="0.3">
      <c r="B104" s="52"/>
      <c r="C104" s="129"/>
      <c r="D104" s="28" t="s">
        <v>99</v>
      </c>
      <c r="E104" s="129"/>
      <c r="F104" s="129"/>
      <c r="G104" s="129"/>
      <c r="H104" s="29">
        <f t="shared" si="285"/>
        <v>0</v>
      </c>
      <c r="I104" s="129"/>
      <c r="J104" s="29">
        <f>SUM(J101:J103)</f>
        <v>0</v>
      </c>
      <c r="K104" s="29">
        <f>SUM(K101:K103)</f>
        <v>0</v>
      </c>
      <c r="L104" s="29">
        <f>SUM(L101:L103)</f>
        <v>0</v>
      </c>
      <c r="M104" s="29">
        <f t="shared" ref="M104:N104" si="286">SUM(M101:M103)</f>
        <v>0</v>
      </c>
      <c r="N104" s="29">
        <f t="shared" si="286"/>
        <v>0</v>
      </c>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31"/>
      <c r="AM104" s="131"/>
      <c r="AN104" s="131"/>
      <c r="AO104" s="131"/>
      <c r="AP104" s="131"/>
      <c r="AQ104" s="131"/>
      <c r="AR104" s="131"/>
      <c r="AS104" s="131"/>
      <c r="AT104" s="131"/>
      <c r="AU104" s="131"/>
      <c r="AV104" s="131"/>
      <c r="AW104" s="131"/>
      <c r="AX104" s="131"/>
      <c r="AY104" s="131"/>
      <c r="AZ104" s="131"/>
      <c r="BA104" s="131"/>
      <c r="BB104" s="131"/>
      <c r="BC104" s="131"/>
      <c r="BD104" s="131"/>
      <c r="BE104" s="131"/>
      <c r="BF104" s="131"/>
      <c r="BG104" s="131"/>
      <c r="BH104" s="131"/>
      <c r="BI104" s="131"/>
      <c r="BJ104" s="131"/>
      <c r="BK104" s="131"/>
      <c r="BL104" s="131"/>
      <c r="BM104" s="131"/>
      <c r="BN104" s="131"/>
      <c r="BO104" s="131"/>
      <c r="BP104" s="131"/>
      <c r="BQ104" s="67"/>
    </row>
    <row r="105" spans="2:69" s="4" customFormat="1" ht="6" customHeight="1" thickTop="1" x14ac:dyDescent="0.15">
      <c r="B105" s="58"/>
      <c r="C105" s="135"/>
      <c r="D105" s="149"/>
      <c r="E105" s="135"/>
      <c r="F105" s="135"/>
      <c r="G105" s="135"/>
      <c r="H105" s="136"/>
      <c r="I105" s="135"/>
      <c r="J105" s="135"/>
      <c r="K105" s="135"/>
      <c r="L105" s="135"/>
      <c r="M105" s="135"/>
      <c r="N105" s="135"/>
      <c r="O105" s="135"/>
      <c r="P105" s="135"/>
      <c r="Q105" s="135"/>
      <c r="R105" s="135"/>
      <c r="S105" s="135"/>
      <c r="T105" s="135"/>
      <c r="U105" s="135"/>
      <c r="V105" s="135"/>
      <c r="W105" s="135"/>
      <c r="X105" s="135"/>
      <c r="Y105" s="135"/>
      <c r="Z105" s="135"/>
      <c r="AA105" s="135"/>
      <c r="AB105" s="135"/>
      <c r="AC105" s="135"/>
      <c r="AD105" s="135"/>
      <c r="AE105" s="135"/>
      <c r="AF105" s="135"/>
      <c r="AG105" s="135"/>
      <c r="AH105" s="135"/>
      <c r="AI105" s="135"/>
      <c r="AJ105" s="135"/>
      <c r="AK105" s="135"/>
      <c r="AL105" s="135"/>
      <c r="AM105" s="135"/>
      <c r="AN105" s="135"/>
      <c r="AO105" s="135"/>
      <c r="AP105" s="135"/>
      <c r="AQ105" s="135"/>
      <c r="AR105" s="135"/>
      <c r="AS105" s="135"/>
      <c r="AT105" s="135"/>
      <c r="AU105" s="135"/>
      <c r="AV105" s="135"/>
      <c r="AW105" s="135"/>
      <c r="AX105" s="135"/>
      <c r="AY105" s="135"/>
      <c r="AZ105" s="135"/>
      <c r="BA105" s="135"/>
      <c r="BB105" s="135"/>
      <c r="BC105" s="135"/>
      <c r="BD105" s="135"/>
      <c r="BE105" s="135"/>
      <c r="BF105" s="135"/>
      <c r="BG105" s="135"/>
      <c r="BH105" s="135"/>
      <c r="BI105" s="135"/>
      <c r="BJ105" s="135"/>
      <c r="BK105" s="135"/>
      <c r="BL105" s="135"/>
      <c r="BM105" s="135"/>
      <c r="BN105" s="135"/>
      <c r="BO105" s="135"/>
      <c r="BP105" s="135"/>
      <c r="BQ105" s="60"/>
    </row>
    <row r="106" spans="2:69" s="5" customFormat="1" ht="35.85" customHeight="1" x14ac:dyDescent="0.25">
      <c r="B106" s="73"/>
      <c r="C106" s="151"/>
      <c r="D106" s="151" t="s">
        <v>100</v>
      </c>
      <c r="E106" s="151"/>
      <c r="F106" s="151"/>
      <c r="G106" s="151"/>
      <c r="H106" s="152"/>
      <c r="I106" s="151"/>
      <c r="J106" s="153" t="str">
        <f>IF(J80=0, "Not construction period", IF(ABS(J104)=ABS(J80), "OK", "Error"))</f>
        <v>Not construction period</v>
      </c>
      <c r="K106" s="153" t="str">
        <f t="shared" ref="K106:AJ106" si="287">IF(K80=0, "Not construction period", IF(ABS(K104)=ABS(K80), "OK", "Error"))</f>
        <v>Not construction period</v>
      </c>
      <c r="L106" s="153" t="str">
        <f t="shared" si="287"/>
        <v>Not construction period</v>
      </c>
      <c r="M106" s="153" t="str">
        <f t="shared" si="287"/>
        <v>Not construction period</v>
      </c>
      <c r="N106" s="153" t="str">
        <f t="shared" si="287"/>
        <v>Not construction period</v>
      </c>
      <c r="O106" s="153" t="str">
        <f t="shared" si="287"/>
        <v>Not construction period</v>
      </c>
      <c r="P106" s="153" t="str">
        <f t="shared" si="287"/>
        <v>Not construction period</v>
      </c>
      <c r="Q106" s="153" t="str">
        <f t="shared" si="287"/>
        <v>Not construction period</v>
      </c>
      <c r="R106" s="153" t="str">
        <f t="shared" si="287"/>
        <v>Not construction period</v>
      </c>
      <c r="S106" s="153" t="str">
        <f t="shared" si="287"/>
        <v>Not construction period</v>
      </c>
      <c r="T106" s="153" t="str">
        <f t="shared" si="287"/>
        <v>Not construction period</v>
      </c>
      <c r="U106" s="153" t="str">
        <f t="shared" si="287"/>
        <v>Not construction period</v>
      </c>
      <c r="V106" s="153" t="str">
        <f t="shared" si="287"/>
        <v>Not construction period</v>
      </c>
      <c r="W106" s="153" t="str">
        <f t="shared" si="287"/>
        <v>Not construction period</v>
      </c>
      <c r="X106" s="153" t="str">
        <f t="shared" si="287"/>
        <v>Not construction period</v>
      </c>
      <c r="Y106" s="153" t="str">
        <f t="shared" si="287"/>
        <v>Not construction period</v>
      </c>
      <c r="Z106" s="153" t="str">
        <f t="shared" si="287"/>
        <v>Not construction period</v>
      </c>
      <c r="AA106" s="153" t="str">
        <f t="shared" si="287"/>
        <v>Not construction period</v>
      </c>
      <c r="AB106" s="153" t="str">
        <f t="shared" si="287"/>
        <v>Not construction period</v>
      </c>
      <c r="AC106" s="153" t="str">
        <f t="shared" si="287"/>
        <v>Not construction period</v>
      </c>
      <c r="AD106" s="153" t="str">
        <f t="shared" si="287"/>
        <v>Not construction period</v>
      </c>
      <c r="AE106" s="153" t="str">
        <f t="shared" si="287"/>
        <v>Not construction period</v>
      </c>
      <c r="AF106" s="153" t="str">
        <f t="shared" si="287"/>
        <v>Not construction period</v>
      </c>
      <c r="AG106" s="153" t="str">
        <f t="shared" si="287"/>
        <v>Not construction period</v>
      </c>
      <c r="AH106" s="153" t="str">
        <f t="shared" si="287"/>
        <v>Not construction period</v>
      </c>
      <c r="AI106" s="153" t="str">
        <f t="shared" si="287"/>
        <v>Not construction period</v>
      </c>
      <c r="AJ106" s="153" t="str">
        <f t="shared" si="287"/>
        <v>Not construction period</v>
      </c>
      <c r="AK106" s="153" t="str">
        <f t="shared" ref="AK106:BF106" si="288">IF(AK80=0, "Not construction period", IF(ABS(AK104)=ABS(AK80), "OK", "Error"))</f>
        <v>Not construction period</v>
      </c>
      <c r="AL106" s="153" t="str">
        <f t="shared" si="288"/>
        <v>Not construction period</v>
      </c>
      <c r="AM106" s="153" t="str">
        <f t="shared" si="288"/>
        <v>Not construction period</v>
      </c>
      <c r="AN106" s="153" t="str">
        <f t="shared" si="288"/>
        <v>Not construction period</v>
      </c>
      <c r="AO106" s="153" t="str">
        <f t="shared" si="288"/>
        <v>Not construction period</v>
      </c>
      <c r="AP106" s="153" t="str">
        <f t="shared" si="288"/>
        <v>Not construction period</v>
      </c>
      <c r="AQ106" s="153" t="str">
        <f t="shared" si="288"/>
        <v>Not construction period</v>
      </c>
      <c r="AR106" s="153" t="str">
        <f t="shared" si="288"/>
        <v>Not construction period</v>
      </c>
      <c r="AS106" s="153" t="str">
        <f t="shared" si="288"/>
        <v>Not construction period</v>
      </c>
      <c r="AT106" s="153" t="str">
        <f t="shared" si="288"/>
        <v>Not construction period</v>
      </c>
      <c r="AU106" s="153" t="str">
        <f t="shared" si="288"/>
        <v>Not construction period</v>
      </c>
      <c r="AV106" s="153" t="str">
        <f t="shared" si="288"/>
        <v>Not construction period</v>
      </c>
      <c r="AW106" s="153" t="str">
        <f t="shared" si="288"/>
        <v>Not construction period</v>
      </c>
      <c r="AX106" s="153" t="str">
        <f t="shared" si="288"/>
        <v>Not construction period</v>
      </c>
      <c r="AY106" s="153" t="str">
        <f t="shared" si="288"/>
        <v>Not construction period</v>
      </c>
      <c r="AZ106" s="153" t="str">
        <f t="shared" si="288"/>
        <v>Not construction period</v>
      </c>
      <c r="BA106" s="153" t="str">
        <f t="shared" si="288"/>
        <v>Not construction period</v>
      </c>
      <c r="BB106" s="153" t="str">
        <f t="shared" si="288"/>
        <v>Not construction period</v>
      </c>
      <c r="BC106" s="153" t="str">
        <f t="shared" si="288"/>
        <v>Not construction period</v>
      </c>
      <c r="BD106" s="153" t="str">
        <f t="shared" si="288"/>
        <v>Not construction period</v>
      </c>
      <c r="BE106" s="153" t="str">
        <f t="shared" si="288"/>
        <v>Not construction period</v>
      </c>
      <c r="BF106" s="153" t="str">
        <f t="shared" si="288"/>
        <v>Not construction period</v>
      </c>
      <c r="BG106" s="153" t="str">
        <f t="shared" ref="BG106:BN106" si="289">IF(BG80=0, "Not construction period", IF(ABS(BG104)=ABS(BG80), "OK", "Error"))</f>
        <v>Not construction period</v>
      </c>
      <c r="BH106" s="153" t="str">
        <f t="shared" si="289"/>
        <v>Not construction period</v>
      </c>
      <c r="BI106" s="153" t="str">
        <f t="shared" si="289"/>
        <v>Not construction period</v>
      </c>
      <c r="BJ106" s="153" t="str">
        <f t="shared" si="289"/>
        <v>Not construction period</v>
      </c>
      <c r="BK106" s="153" t="str">
        <f t="shared" si="289"/>
        <v>Not construction period</v>
      </c>
      <c r="BL106" s="153" t="str">
        <f t="shared" si="289"/>
        <v>Not construction period</v>
      </c>
      <c r="BM106" s="153" t="str">
        <f t="shared" si="289"/>
        <v>Not construction period</v>
      </c>
      <c r="BN106" s="153" t="str">
        <f t="shared" si="289"/>
        <v>Not construction period</v>
      </c>
      <c r="BO106" s="153" t="str">
        <f t="shared" ref="BO106:BQ106" si="290">IF(BO80=0, "Not construction period", IF(ABS(BO104)=ABS(BO80), "OK", "Error"))</f>
        <v>Not construction period</v>
      </c>
      <c r="BP106" s="153" t="str">
        <f t="shared" si="290"/>
        <v>Not construction period</v>
      </c>
      <c r="BQ106" s="75" t="str">
        <f t="shared" si="290"/>
        <v>Not construction period</v>
      </c>
    </row>
    <row r="107" spans="2:69" s="6" customFormat="1" x14ac:dyDescent="0.25">
      <c r="B107" s="76"/>
      <c r="C107" s="154"/>
      <c r="D107" s="148" t="s">
        <v>101</v>
      </c>
      <c r="E107" s="154"/>
      <c r="F107" s="154"/>
      <c r="G107" s="154"/>
      <c r="H107" s="155"/>
      <c r="I107" s="154"/>
      <c r="J107" s="154">
        <f>IF(SUM(J12:J16)=0, 0, 1)</f>
        <v>0</v>
      </c>
      <c r="K107" s="154">
        <f t="shared" ref="K107:AJ107" si="291">IF(SUM(K12:K16)=0, 0, 1)</f>
        <v>0</v>
      </c>
      <c r="L107" s="154">
        <f t="shared" si="291"/>
        <v>0</v>
      </c>
      <c r="M107" s="154">
        <f t="shared" si="291"/>
        <v>0</v>
      </c>
      <c r="N107" s="154">
        <f t="shared" si="291"/>
        <v>0</v>
      </c>
      <c r="O107" s="154">
        <f t="shared" si="291"/>
        <v>0</v>
      </c>
      <c r="P107" s="154">
        <f t="shared" si="291"/>
        <v>0</v>
      </c>
      <c r="Q107" s="154">
        <f t="shared" si="291"/>
        <v>0</v>
      </c>
      <c r="R107" s="154">
        <f t="shared" si="291"/>
        <v>0</v>
      </c>
      <c r="S107" s="154">
        <f t="shared" si="291"/>
        <v>0</v>
      </c>
      <c r="T107" s="154">
        <f t="shared" si="291"/>
        <v>0</v>
      </c>
      <c r="U107" s="154">
        <f t="shared" si="291"/>
        <v>0</v>
      </c>
      <c r="V107" s="154">
        <f t="shared" si="291"/>
        <v>0</v>
      </c>
      <c r="W107" s="154">
        <f t="shared" si="291"/>
        <v>0</v>
      </c>
      <c r="X107" s="154">
        <f t="shared" si="291"/>
        <v>0</v>
      </c>
      <c r="Y107" s="154">
        <f t="shared" si="291"/>
        <v>0</v>
      </c>
      <c r="Z107" s="154">
        <f t="shared" si="291"/>
        <v>0</v>
      </c>
      <c r="AA107" s="154">
        <f t="shared" si="291"/>
        <v>0</v>
      </c>
      <c r="AB107" s="154">
        <f t="shared" si="291"/>
        <v>0</v>
      </c>
      <c r="AC107" s="154">
        <f t="shared" si="291"/>
        <v>0</v>
      </c>
      <c r="AD107" s="154">
        <f t="shared" si="291"/>
        <v>0</v>
      </c>
      <c r="AE107" s="154">
        <f t="shared" si="291"/>
        <v>0</v>
      </c>
      <c r="AF107" s="154">
        <f t="shared" si="291"/>
        <v>0</v>
      </c>
      <c r="AG107" s="154">
        <f t="shared" si="291"/>
        <v>0</v>
      </c>
      <c r="AH107" s="154">
        <f t="shared" si="291"/>
        <v>0</v>
      </c>
      <c r="AI107" s="154">
        <f t="shared" si="291"/>
        <v>0</v>
      </c>
      <c r="AJ107" s="154">
        <f t="shared" si="291"/>
        <v>0</v>
      </c>
      <c r="AK107" s="154">
        <f t="shared" ref="AK107:BF107" si="292">IF(SUM(AK12:AK16)=0, 0, 1)</f>
        <v>0</v>
      </c>
      <c r="AL107" s="154">
        <f t="shared" si="292"/>
        <v>0</v>
      </c>
      <c r="AM107" s="154">
        <f t="shared" si="292"/>
        <v>0</v>
      </c>
      <c r="AN107" s="154">
        <f t="shared" si="292"/>
        <v>0</v>
      </c>
      <c r="AO107" s="154">
        <f t="shared" si="292"/>
        <v>0</v>
      </c>
      <c r="AP107" s="154">
        <f t="shared" si="292"/>
        <v>0</v>
      </c>
      <c r="AQ107" s="154">
        <f t="shared" si="292"/>
        <v>0</v>
      </c>
      <c r="AR107" s="154">
        <f t="shared" si="292"/>
        <v>0</v>
      </c>
      <c r="AS107" s="154">
        <f t="shared" si="292"/>
        <v>0</v>
      </c>
      <c r="AT107" s="154">
        <f t="shared" si="292"/>
        <v>0</v>
      </c>
      <c r="AU107" s="154">
        <f t="shared" si="292"/>
        <v>0</v>
      </c>
      <c r="AV107" s="154">
        <f t="shared" si="292"/>
        <v>0</v>
      </c>
      <c r="AW107" s="154">
        <f t="shared" si="292"/>
        <v>0</v>
      </c>
      <c r="AX107" s="154">
        <f t="shared" si="292"/>
        <v>0</v>
      </c>
      <c r="AY107" s="154">
        <f t="shared" si="292"/>
        <v>0</v>
      </c>
      <c r="AZ107" s="154">
        <f t="shared" si="292"/>
        <v>0</v>
      </c>
      <c r="BA107" s="154">
        <f t="shared" si="292"/>
        <v>0</v>
      </c>
      <c r="BB107" s="154">
        <f t="shared" si="292"/>
        <v>0</v>
      </c>
      <c r="BC107" s="154">
        <f t="shared" si="292"/>
        <v>0</v>
      </c>
      <c r="BD107" s="154">
        <f t="shared" si="292"/>
        <v>0</v>
      </c>
      <c r="BE107" s="154">
        <f t="shared" si="292"/>
        <v>0</v>
      </c>
      <c r="BF107" s="154">
        <f t="shared" si="292"/>
        <v>0</v>
      </c>
      <c r="BG107" s="154">
        <f t="shared" ref="BG107:BN107" si="293">IF(SUM(BG12:BG16)=0, 0, 1)</f>
        <v>0</v>
      </c>
      <c r="BH107" s="154">
        <f t="shared" si="293"/>
        <v>0</v>
      </c>
      <c r="BI107" s="154">
        <f t="shared" si="293"/>
        <v>0</v>
      </c>
      <c r="BJ107" s="154">
        <f t="shared" si="293"/>
        <v>0</v>
      </c>
      <c r="BK107" s="154">
        <f t="shared" si="293"/>
        <v>0</v>
      </c>
      <c r="BL107" s="154">
        <f t="shared" si="293"/>
        <v>0</v>
      </c>
      <c r="BM107" s="154">
        <f t="shared" si="293"/>
        <v>0</v>
      </c>
      <c r="BN107" s="154">
        <f t="shared" si="293"/>
        <v>0</v>
      </c>
      <c r="BO107" s="154">
        <f t="shared" ref="BO107:BQ107" si="294">IF(SUM(BO12:BO16)=0, 0, 1)</f>
        <v>0</v>
      </c>
      <c r="BP107" s="154">
        <f t="shared" si="294"/>
        <v>0</v>
      </c>
      <c r="BQ107" s="11">
        <f t="shared" si="294"/>
        <v>0</v>
      </c>
    </row>
    <row r="108" spans="2:69" s="7" customFormat="1" ht="5.45" customHeight="1" x14ac:dyDescent="0.15">
      <c r="B108" s="80"/>
      <c r="C108" s="156"/>
      <c r="D108" s="156"/>
      <c r="E108" s="156"/>
      <c r="F108" s="156"/>
      <c r="G108" s="156"/>
      <c r="H108" s="157"/>
      <c r="I108" s="156"/>
      <c r="J108" s="156"/>
      <c r="K108" s="156"/>
      <c r="L108" s="156"/>
      <c r="M108" s="156"/>
      <c r="N108" s="156"/>
      <c r="O108" s="156"/>
      <c r="P108" s="156"/>
      <c r="Q108" s="156"/>
      <c r="R108" s="156"/>
      <c r="S108" s="156"/>
      <c r="T108" s="156"/>
      <c r="U108" s="156"/>
      <c r="V108" s="156"/>
      <c r="W108" s="156"/>
      <c r="X108" s="156"/>
      <c r="Y108" s="156"/>
      <c r="Z108" s="156"/>
      <c r="AA108" s="156"/>
      <c r="AB108" s="156"/>
      <c r="AC108" s="156"/>
      <c r="AD108" s="156"/>
      <c r="AE108" s="156"/>
      <c r="AF108" s="156"/>
      <c r="AG108" s="156"/>
      <c r="AH108" s="156"/>
      <c r="AI108" s="156"/>
      <c r="AJ108" s="156"/>
      <c r="AK108" s="156"/>
      <c r="AL108" s="156"/>
      <c r="AM108" s="156"/>
      <c r="AN108" s="156"/>
      <c r="AO108" s="156"/>
      <c r="AP108" s="156"/>
      <c r="AQ108" s="156"/>
      <c r="AR108" s="156"/>
      <c r="AS108" s="156"/>
      <c r="AT108" s="156"/>
      <c r="AU108" s="156"/>
      <c r="AV108" s="156"/>
      <c r="AW108" s="156"/>
      <c r="AX108" s="156"/>
      <c r="AY108" s="156"/>
      <c r="AZ108" s="156"/>
      <c r="BA108" s="156"/>
      <c r="BB108" s="156"/>
      <c r="BC108" s="156"/>
      <c r="BD108" s="156"/>
      <c r="BE108" s="156"/>
      <c r="BF108" s="156"/>
      <c r="BG108" s="156"/>
      <c r="BH108" s="156"/>
      <c r="BI108" s="156"/>
      <c r="BJ108" s="156"/>
      <c r="BK108" s="156"/>
      <c r="BL108" s="156"/>
      <c r="BM108" s="156"/>
      <c r="BN108" s="156"/>
      <c r="BO108" s="156"/>
      <c r="BP108" s="156"/>
      <c r="BQ108" s="83"/>
    </row>
    <row r="109" spans="2:69" x14ac:dyDescent="0.25">
      <c r="B109" s="52"/>
      <c r="C109" s="132" t="s">
        <v>102</v>
      </c>
      <c r="D109" s="129"/>
      <c r="E109" s="129"/>
      <c r="F109" s="129"/>
      <c r="G109" s="159"/>
      <c r="H109" s="141">
        <f>SUM(J109:BQ109)</f>
        <v>0</v>
      </c>
      <c r="I109" s="129"/>
      <c r="J109" s="158">
        <f>SUM(J98,J104)</f>
        <v>0</v>
      </c>
      <c r="K109" s="158">
        <f t="shared" ref="K109:AJ109" si="295">SUM(K104,K98)</f>
        <v>0</v>
      </c>
      <c r="L109" s="158">
        <f t="shared" si="295"/>
        <v>0</v>
      </c>
      <c r="M109" s="158">
        <f>SUM(M104,M98)</f>
        <v>0</v>
      </c>
      <c r="N109" s="158">
        <f t="shared" si="295"/>
        <v>0</v>
      </c>
      <c r="O109" s="158">
        <f t="shared" si="295"/>
        <v>0</v>
      </c>
      <c r="P109" s="158">
        <f t="shared" si="295"/>
        <v>0</v>
      </c>
      <c r="Q109" s="158">
        <f t="shared" si="295"/>
        <v>0</v>
      </c>
      <c r="R109" s="158">
        <f t="shared" si="295"/>
        <v>0</v>
      </c>
      <c r="S109" s="158">
        <f t="shared" si="295"/>
        <v>0</v>
      </c>
      <c r="T109" s="158">
        <f t="shared" si="295"/>
        <v>0</v>
      </c>
      <c r="U109" s="158">
        <f t="shared" si="295"/>
        <v>0</v>
      </c>
      <c r="V109" s="158">
        <f t="shared" si="295"/>
        <v>0</v>
      </c>
      <c r="W109" s="158">
        <f t="shared" si="295"/>
        <v>0</v>
      </c>
      <c r="X109" s="158">
        <f t="shared" si="295"/>
        <v>0</v>
      </c>
      <c r="Y109" s="158">
        <f t="shared" si="295"/>
        <v>0</v>
      </c>
      <c r="Z109" s="158">
        <f t="shared" si="295"/>
        <v>0</v>
      </c>
      <c r="AA109" s="158">
        <f t="shared" si="295"/>
        <v>0</v>
      </c>
      <c r="AB109" s="158">
        <f t="shared" si="295"/>
        <v>0</v>
      </c>
      <c r="AC109" s="158">
        <f t="shared" si="295"/>
        <v>0</v>
      </c>
      <c r="AD109" s="158">
        <f t="shared" si="295"/>
        <v>0</v>
      </c>
      <c r="AE109" s="158">
        <f t="shared" si="295"/>
        <v>0</v>
      </c>
      <c r="AF109" s="158">
        <f t="shared" si="295"/>
        <v>0</v>
      </c>
      <c r="AG109" s="158">
        <f t="shared" si="295"/>
        <v>0</v>
      </c>
      <c r="AH109" s="158">
        <f t="shared" si="295"/>
        <v>0</v>
      </c>
      <c r="AI109" s="158">
        <f t="shared" si="295"/>
        <v>0</v>
      </c>
      <c r="AJ109" s="158">
        <f t="shared" si="295"/>
        <v>0</v>
      </c>
      <c r="AK109" s="158">
        <f t="shared" ref="AK109:BF109" si="296">SUM(AK104,AK98)</f>
        <v>0</v>
      </c>
      <c r="AL109" s="158">
        <f t="shared" si="296"/>
        <v>0</v>
      </c>
      <c r="AM109" s="158">
        <f t="shared" si="296"/>
        <v>0</v>
      </c>
      <c r="AN109" s="158">
        <f t="shared" si="296"/>
        <v>0</v>
      </c>
      <c r="AO109" s="158">
        <f t="shared" si="296"/>
        <v>0</v>
      </c>
      <c r="AP109" s="158">
        <f t="shared" si="296"/>
        <v>0</v>
      </c>
      <c r="AQ109" s="158">
        <f t="shared" si="296"/>
        <v>0</v>
      </c>
      <c r="AR109" s="158">
        <f t="shared" si="296"/>
        <v>0</v>
      </c>
      <c r="AS109" s="158">
        <f t="shared" si="296"/>
        <v>0</v>
      </c>
      <c r="AT109" s="158">
        <f t="shared" si="296"/>
        <v>0</v>
      </c>
      <c r="AU109" s="158">
        <f t="shared" si="296"/>
        <v>0</v>
      </c>
      <c r="AV109" s="158">
        <f t="shared" si="296"/>
        <v>0</v>
      </c>
      <c r="AW109" s="158">
        <f t="shared" si="296"/>
        <v>0</v>
      </c>
      <c r="AX109" s="158">
        <f t="shared" si="296"/>
        <v>0</v>
      </c>
      <c r="AY109" s="158">
        <f t="shared" si="296"/>
        <v>0</v>
      </c>
      <c r="AZ109" s="158">
        <f t="shared" si="296"/>
        <v>0</v>
      </c>
      <c r="BA109" s="158">
        <f t="shared" si="296"/>
        <v>0</v>
      </c>
      <c r="BB109" s="158">
        <f t="shared" si="296"/>
        <v>0</v>
      </c>
      <c r="BC109" s="158">
        <f t="shared" si="296"/>
        <v>0</v>
      </c>
      <c r="BD109" s="158">
        <f t="shared" si="296"/>
        <v>0</v>
      </c>
      <c r="BE109" s="158">
        <f t="shared" si="296"/>
        <v>0</v>
      </c>
      <c r="BF109" s="158">
        <f t="shared" si="296"/>
        <v>0</v>
      </c>
      <c r="BG109" s="158">
        <f t="shared" ref="BG109:BN109" si="297">SUM(BG104,BG98)</f>
        <v>0</v>
      </c>
      <c r="BH109" s="158">
        <f t="shared" si="297"/>
        <v>0</v>
      </c>
      <c r="BI109" s="158">
        <f t="shared" si="297"/>
        <v>0</v>
      </c>
      <c r="BJ109" s="158">
        <f t="shared" si="297"/>
        <v>0</v>
      </c>
      <c r="BK109" s="158">
        <f t="shared" si="297"/>
        <v>0</v>
      </c>
      <c r="BL109" s="158">
        <f t="shared" si="297"/>
        <v>0</v>
      </c>
      <c r="BM109" s="158">
        <f t="shared" si="297"/>
        <v>0</v>
      </c>
      <c r="BN109" s="158">
        <f t="shared" si="297"/>
        <v>0</v>
      </c>
      <c r="BO109" s="158">
        <f t="shared" ref="BO109:BQ109" si="298">SUM(BO104,BO98)</f>
        <v>0</v>
      </c>
      <c r="BP109" s="158">
        <f t="shared" si="298"/>
        <v>0</v>
      </c>
      <c r="BQ109" s="84">
        <f t="shared" si="298"/>
        <v>0</v>
      </c>
    </row>
    <row r="110" spans="2:69" s="4" customFormat="1" ht="6" x14ac:dyDescent="0.15">
      <c r="B110" s="58"/>
      <c r="C110" s="135"/>
      <c r="D110" s="135"/>
      <c r="E110" s="135"/>
      <c r="F110" s="135"/>
      <c r="G110" s="135"/>
      <c r="H110" s="136"/>
      <c r="I110" s="135"/>
      <c r="J110" s="135"/>
      <c r="K110" s="135"/>
      <c r="L110" s="135"/>
      <c r="M110" s="135"/>
      <c r="N110" s="135"/>
      <c r="O110" s="135"/>
      <c r="P110" s="135"/>
      <c r="Q110" s="135"/>
      <c r="R110" s="135"/>
      <c r="S110" s="135"/>
      <c r="T110" s="135"/>
      <c r="U110" s="135"/>
      <c r="V110" s="135"/>
      <c r="W110" s="135"/>
      <c r="X110" s="135"/>
      <c r="Y110" s="135"/>
      <c r="Z110" s="135"/>
      <c r="AA110" s="135"/>
      <c r="AB110" s="135"/>
      <c r="AC110" s="135"/>
      <c r="AD110" s="135"/>
      <c r="AE110" s="135"/>
      <c r="AF110" s="135"/>
      <c r="AG110" s="135"/>
      <c r="AH110" s="135"/>
      <c r="AI110" s="135"/>
      <c r="AJ110" s="135"/>
      <c r="AK110" s="135"/>
      <c r="AL110" s="135"/>
      <c r="AM110" s="135"/>
      <c r="AN110" s="135"/>
      <c r="AO110" s="135"/>
      <c r="AP110" s="135"/>
      <c r="AQ110" s="135"/>
      <c r="AR110" s="135"/>
      <c r="AS110" s="135"/>
      <c r="AT110" s="135"/>
      <c r="AU110" s="135"/>
      <c r="AV110" s="135"/>
      <c r="AW110" s="135"/>
      <c r="AX110" s="135"/>
      <c r="AY110" s="135"/>
      <c r="AZ110" s="135"/>
      <c r="BA110" s="135"/>
      <c r="BB110" s="135"/>
      <c r="BC110" s="135"/>
      <c r="BD110" s="135"/>
      <c r="BE110" s="135"/>
      <c r="BF110" s="135"/>
      <c r="BG110" s="135"/>
      <c r="BH110" s="135"/>
      <c r="BI110" s="135"/>
      <c r="BJ110" s="135"/>
      <c r="BK110" s="135"/>
      <c r="BL110" s="135"/>
      <c r="BM110" s="135"/>
      <c r="BN110" s="135"/>
      <c r="BO110" s="135"/>
      <c r="BP110" s="135"/>
      <c r="BQ110" s="60"/>
    </row>
    <row r="111" spans="2:69" x14ac:dyDescent="0.25">
      <c r="B111" s="52"/>
      <c r="C111" s="132" t="s">
        <v>103</v>
      </c>
      <c r="D111" s="129"/>
      <c r="E111" s="94"/>
      <c r="F111" s="94"/>
      <c r="G111" s="159"/>
      <c r="H111" s="131">
        <f>SUM(J111:BQ111)</f>
        <v>0</v>
      </c>
      <c r="I111" s="129"/>
      <c r="J111" s="94"/>
      <c r="K111" s="94"/>
      <c r="L111" s="91"/>
      <c r="M111" s="91"/>
      <c r="N111" s="91"/>
      <c r="O111" s="91"/>
      <c r="P111" s="91"/>
      <c r="Q111" s="91"/>
      <c r="R111" s="91"/>
      <c r="S111" s="91"/>
      <c r="T111" s="91"/>
      <c r="U111" s="91"/>
      <c r="V111" s="91"/>
      <c r="W111" s="91"/>
      <c r="X111" s="91"/>
      <c r="Y111" s="91"/>
      <c r="Z111" s="91"/>
      <c r="AA111" s="91"/>
      <c r="AB111" s="94"/>
      <c r="AC111" s="94"/>
      <c r="AD111" s="94"/>
      <c r="AE111" s="94"/>
      <c r="AF111" s="94"/>
      <c r="AG111" s="94"/>
      <c r="AH111" s="94"/>
      <c r="AI111" s="94"/>
      <c r="AJ111" s="94"/>
      <c r="AK111" s="94"/>
      <c r="AL111" s="94"/>
      <c r="AM111" s="94"/>
      <c r="AN111" s="94"/>
      <c r="AO111" s="94"/>
      <c r="AP111" s="94"/>
      <c r="AQ111" s="94"/>
      <c r="AR111" s="94"/>
      <c r="AS111" s="94"/>
      <c r="AT111" s="94"/>
      <c r="AU111" s="94"/>
      <c r="AV111" s="94"/>
      <c r="AW111" s="94"/>
      <c r="AX111" s="94"/>
      <c r="AY111" s="94"/>
      <c r="AZ111" s="94"/>
      <c r="BA111" s="94"/>
      <c r="BB111" s="94"/>
      <c r="BC111" s="94"/>
      <c r="BD111" s="94"/>
      <c r="BE111" s="94"/>
      <c r="BF111" s="94"/>
      <c r="BG111" s="94"/>
      <c r="BH111" s="94"/>
      <c r="BI111" s="94"/>
      <c r="BJ111" s="94"/>
      <c r="BK111" s="94"/>
      <c r="BL111" s="94"/>
      <c r="BM111" s="94"/>
      <c r="BN111" s="94"/>
      <c r="BO111" s="94"/>
      <c r="BP111" s="94"/>
      <c r="BQ111" s="95"/>
    </row>
    <row r="112" spans="2:69" s="4" customFormat="1" ht="5.45" customHeight="1" x14ac:dyDescent="0.15">
      <c r="B112" s="58"/>
      <c r="C112" s="135"/>
      <c r="D112" s="135"/>
      <c r="E112" s="135"/>
      <c r="F112" s="135"/>
      <c r="G112" s="135"/>
      <c r="H112" s="136"/>
      <c r="I112" s="135"/>
      <c r="J112" s="135"/>
      <c r="K112" s="135"/>
      <c r="L112" s="135"/>
      <c r="M112" s="135"/>
      <c r="N112" s="135"/>
      <c r="O112" s="135"/>
      <c r="P112" s="135"/>
      <c r="Q112" s="135"/>
      <c r="R112" s="135"/>
      <c r="S112" s="135"/>
      <c r="T112" s="135"/>
      <c r="U112" s="135"/>
      <c r="V112" s="135"/>
      <c r="W112" s="135"/>
      <c r="X112" s="135"/>
      <c r="Y112" s="135"/>
      <c r="Z112" s="135"/>
      <c r="AA112" s="135"/>
      <c r="AB112" s="135"/>
      <c r="AC112" s="135"/>
      <c r="AD112" s="135"/>
      <c r="AE112" s="135"/>
      <c r="AF112" s="135"/>
      <c r="AG112" s="135"/>
      <c r="AH112" s="135"/>
      <c r="AI112" s="135"/>
      <c r="AJ112" s="135"/>
      <c r="AK112" s="135"/>
      <c r="AL112" s="135"/>
      <c r="AM112" s="135"/>
      <c r="AN112" s="135"/>
      <c r="AO112" s="135"/>
      <c r="AP112" s="135"/>
      <c r="AQ112" s="135"/>
      <c r="AR112" s="135"/>
      <c r="AS112" s="135"/>
      <c r="AT112" s="135"/>
      <c r="AU112" s="135"/>
      <c r="AV112" s="135"/>
      <c r="AW112" s="135"/>
      <c r="AX112" s="135"/>
      <c r="AY112" s="135"/>
      <c r="AZ112" s="135"/>
      <c r="BA112" s="135"/>
      <c r="BB112" s="135"/>
      <c r="BC112" s="135"/>
      <c r="BD112" s="135"/>
      <c r="BE112" s="135"/>
      <c r="BF112" s="135"/>
      <c r="BG112" s="135"/>
      <c r="BH112" s="135"/>
      <c r="BI112" s="135"/>
      <c r="BJ112" s="135"/>
      <c r="BK112" s="135"/>
      <c r="BL112" s="135"/>
      <c r="BM112" s="135"/>
      <c r="BN112" s="135"/>
      <c r="BO112" s="135"/>
      <c r="BP112" s="135"/>
      <c r="BQ112" s="60"/>
    </row>
    <row r="113" spans="2:69" ht="15.75" thickBot="1" x14ac:dyDescent="0.3">
      <c r="B113" s="85"/>
      <c r="C113" s="86" t="s">
        <v>104</v>
      </c>
      <c r="D113" s="87"/>
      <c r="E113" s="87"/>
      <c r="F113" s="87"/>
      <c r="G113" s="166"/>
      <c r="H113" s="88">
        <f>SUM(J113:BQ113)</f>
        <v>0</v>
      </c>
      <c r="I113" s="87"/>
      <c r="J113" s="88">
        <f>SUM(J109,J111)</f>
        <v>0</v>
      </c>
      <c r="K113" s="88">
        <f>SUM(K109,K111)</f>
        <v>0</v>
      </c>
      <c r="L113" s="88">
        <f t="shared" ref="L113:AJ113" si="299">SUM(L109,L111)</f>
        <v>0</v>
      </c>
      <c r="M113" s="88">
        <f t="shared" si="299"/>
        <v>0</v>
      </c>
      <c r="N113" s="88">
        <f t="shared" si="299"/>
        <v>0</v>
      </c>
      <c r="O113" s="88">
        <f t="shared" si="299"/>
        <v>0</v>
      </c>
      <c r="P113" s="88">
        <f t="shared" si="299"/>
        <v>0</v>
      </c>
      <c r="Q113" s="88">
        <f t="shared" si="299"/>
        <v>0</v>
      </c>
      <c r="R113" s="88">
        <f t="shared" si="299"/>
        <v>0</v>
      </c>
      <c r="S113" s="88">
        <f t="shared" si="299"/>
        <v>0</v>
      </c>
      <c r="T113" s="88">
        <f t="shared" si="299"/>
        <v>0</v>
      </c>
      <c r="U113" s="88">
        <f t="shared" si="299"/>
        <v>0</v>
      </c>
      <c r="V113" s="88">
        <f t="shared" si="299"/>
        <v>0</v>
      </c>
      <c r="W113" s="88">
        <f t="shared" si="299"/>
        <v>0</v>
      </c>
      <c r="X113" s="88">
        <f t="shared" si="299"/>
        <v>0</v>
      </c>
      <c r="Y113" s="88">
        <f t="shared" si="299"/>
        <v>0</v>
      </c>
      <c r="Z113" s="88">
        <f t="shared" si="299"/>
        <v>0</v>
      </c>
      <c r="AA113" s="88">
        <f t="shared" si="299"/>
        <v>0</v>
      </c>
      <c r="AB113" s="88">
        <f t="shared" si="299"/>
        <v>0</v>
      </c>
      <c r="AC113" s="88">
        <f t="shared" si="299"/>
        <v>0</v>
      </c>
      <c r="AD113" s="88">
        <f t="shared" si="299"/>
        <v>0</v>
      </c>
      <c r="AE113" s="88">
        <f t="shared" si="299"/>
        <v>0</v>
      </c>
      <c r="AF113" s="88">
        <f t="shared" si="299"/>
        <v>0</v>
      </c>
      <c r="AG113" s="88">
        <f t="shared" si="299"/>
        <v>0</v>
      </c>
      <c r="AH113" s="88">
        <f t="shared" si="299"/>
        <v>0</v>
      </c>
      <c r="AI113" s="88">
        <f t="shared" si="299"/>
        <v>0</v>
      </c>
      <c r="AJ113" s="88">
        <f t="shared" si="299"/>
        <v>0</v>
      </c>
      <c r="AK113" s="88">
        <f t="shared" ref="AK113:BF113" si="300">SUM(AK109,AK111)</f>
        <v>0</v>
      </c>
      <c r="AL113" s="88">
        <f t="shared" si="300"/>
        <v>0</v>
      </c>
      <c r="AM113" s="88">
        <f t="shared" si="300"/>
        <v>0</v>
      </c>
      <c r="AN113" s="88">
        <f t="shared" si="300"/>
        <v>0</v>
      </c>
      <c r="AO113" s="88">
        <f t="shared" si="300"/>
        <v>0</v>
      </c>
      <c r="AP113" s="88">
        <f t="shared" si="300"/>
        <v>0</v>
      </c>
      <c r="AQ113" s="88">
        <f t="shared" si="300"/>
        <v>0</v>
      </c>
      <c r="AR113" s="88">
        <f t="shared" si="300"/>
        <v>0</v>
      </c>
      <c r="AS113" s="88">
        <f t="shared" si="300"/>
        <v>0</v>
      </c>
      <c r="AT113" s="88">
        <f t="shared" si="300"/>
        <v>0</v>
      </c>
      <c r="AU113" s="88">
        <f t="shared" si="300"/>
        <v>0</v>
      </c>
      <c r="AV113" s="88">
        <f t="shared" si="300"/>
        <v>0</v>
      </c>
      <c r="AW113" s="88">
        <f t="shared" si="300"/>
        <v>0</v>
      </c>
      <c r="AX113" s="88">
        <f t="shared" si="300"/>
        <v>0</v>
      </c>
      <c r="AY113" s="88">
        <f t="shared" si="300"/>
        <v>0</v>
      </c>
      <c r="AZ113" s="88">
        <f t="shared" si="300"/>
        <v>0</v>
      </c>
      <c r="BA113" s="88">
        <f t="shared" si="300"/>
        <v>0</v>
      </c>
      <c r="BB113" s="88">
        <f t="shared" si="300"/>
        <v>0</v>
      </c>
      <c r="BC113" s="88">
        <f t="shared" si="300"/>
        <v>0</v>
      </c>
      <c r="BD113" s="88">
        <f t="shared" si="300"/>
        <v>0</v>
      </c>
      <c r="BE113" s="88">
        <f t="shared" si="300"/>
        <v>0</v>
      </c>
      <c r="BF113" s="88">
        <f t="shared" si="300"/>
        <v>0</v>
      </c>
      <c r="BG113" s="88">
        <f t="shared" ref="BG113:BN113" si="301">SUM(BG109,BG111)</f>
        <v>0</v>
      </c>
      <c r="BH113" s="88">
        <f t="shared" si="301"/>
        <v>0</v>
      </c>
      <c r="BI113" s="88">
        <f t="shared" si="301"/>
        <v>0</v>
      </c>
      <c r="BJ113" s="88">
        <f t="shared" si="301"/>
        <v>0</v>
      </c>
      <c r="BK113" s="88">
        <f t="shared" si="301"/>
        <v>0</v>
      </c>
      <c r="BL113" s="88">
        <f t="shared" si="301"/>
        <v>0</v>
      </c>
      <c r="BM113" s="88">
        <f t="shared" si="301"/>
        <v>0</v>
      </c>
      <c r="BN113" s="88">
        <f t="shared" si="301"/>
        <v>0</v>
      </c>
      <c r="BO113" s="88">
        <f t="shared" ref="BO113:BQ113" si="302">SUM(BO109,BO111)</f>
        <v>0</v>
      </c>
      <c r="BP113" s="88">
        <f t="shared" si="302"/>
        <v>0</v>
      </c>
      <c r="BQ113" s="89">
        <f t="shared" si="302"/>
        <v>0</v>
      </c>
    </row>
    <row r="114" spans="2:69" ht="15" customHeight="1" x14ac:dyDescent="0.25"/>
    <row r="115" spans="2:69" x14ac:dyDescent="0.25">
      <c r="J115" s="2"/>
      <c r="K115" s="2"/>
      <c r="L115" s="2"/>
      <c r="M115" s="2"/>
      <c r="N115" s="2"/>
    </row>
    <row r="116" spans="2:69" x14ac:dyDescent="0.25">
      <c r="J116" s="8"/>
    </row>
    <row r="117" spans="2:69" x14ac:dyDescent="0.25">
      <c r="I117" s="8"/>
    </row>
  </sheetData>
  <sheetProtection selectLockedCells="1"/>
  <mergeCells count="1">
    <mergeCell ref="E4:H4"/>
  </mergeCells>
  <phoneticPr fontId="30" type="noConversion"/>
  <conditionalFormatting sqref="F18:F113">
    <cfRule type="cellIs" dxfId="3" priority="1" operator="greaterThan">
      <formula>$F$11</formula>
    </cfRule>
    <cfRule type="cellIs" dxfId="2" priority="2" operator="lessThan">
      <formula>$F$11</formula>
    </cfRule>
  </conditionalFormatting>
  <dataValidations count="2">
    <dataValidation type="custom" allowBlank="1" showInputMessage="1" showErrorMessage="1" sqref="J71:BQ71 J101:L103 M102:N103" xr:uid="{02DDCE5B-D2D1-4E30-AC02-4BA9D3D2045D}">
      <formula1>J71&gt;=0</formula1>
    </dataValidation>
    <dataValidation type="custom" allowBlank="1" showInputMessage="1" showErrorMessage="1" sqref="J75:N79 J96:BQ96 J111:BQ111 J91:BQ93 O82:BQ82" xr:uid="{BBFDC67A-877B-4A72-9ADB-4E0492651210}">
      <formula1>J75&lt;=0</formula1>
    </dataValidation>
  </dataValidations>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5D458-E571-4FD1-A2D4-24FDC7F4349D}">
  <dimension ref="B1:BQ117"/>
  <sheetViews>
    <sheetView zoomScale="85" zoomScaleNormal="85" workbookViewId="0">
      <pane xSplit="9" ySplit="9" topLeftCell="J10" activePane="bottomRight" state="frozen"/>
      <selection pane="topRight" activeCell="J1" sqref="J1"/>
      <selection pane="bottomLeft" activeCell="A10" sqref="A10"/>
      <selection pane="bottomRight" activeCell="J10" sqref="J10"/>
    </sheetView>
  </sheetViews>
  <sheetFormatPr defaultColWidth="8.85546875" defaultRowHeight="15" x14ac:dyDescent="0.25"/>
  <cols>
    <col min="1" max="1" width="2.5703125" style="1" customWidth="1"/>
    <col min="2" max="2" width="4.28515625" style="1" customWidth="1"/>
    <col min="3" max="3" width="3.7109375" style="1" customWidth="1"/>
    <col min="4" max="4" width="65.85546875" style="1" customWidth="1"/>
    <col min="5" max="5" width="38.85546875" style="1" customWidth="1"/>
    <col min="6" max="6" width="14.85546875" style="1" customWidth="1"/>
    <col min="7" max="7" width="28.5703125" style="1" customWidth="1"/>
    <col min="8" max="8" width="15.28515625" style="2" customWidth="1"/>
    <col min="9" max="9" width="2.42578125" style="1" customWidth="1"/>
    <col min="10" max="37" width="11.5703125" style="1" bestFit="1" customWidth="1"/>
    <col min="38" max="16384" width="8.85546875" style="1"/>
  </cols>
  <sheetData>
    <row r="1" spans="2:69" ht="13.5" customHeight="1" thickBot="1" x14ac:dyDescent="0.3"/>
    <row r="2" spans="2:69" s="3" customFormat="1" ht="18.75" x14ac:dyDescent="0.3">
      <c r="B2" s="98" t="s">
        <v>125</v>
      </c>
      <c r="C2" s="48"/>
      <c r="D2" s="48"/>
      <c r="E2" s="49"/>
      <c r="F2" s="49"/>
      <c r="G2" s="49"/>
      <c r="H2" s="50"/>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51"/>
    </row>
    <row r="3" spans="2:69" x14ac:dyDescent="0.25">
      <c r="B3" s="97" t="s">
        <v>15</v>
      </c>
      <c r="C3"/>
      <c r="D3" s="96"/>
      <c r="E3"/>
      <c r="F3"/>
      <c r="G3"/>
      <c r="H3" s="30"/>
      <c r="I3"/>
      <c r="J3"/>
      <c r="K3"/>
      <c r="L3"/>
      <c r="M3"/>
      <c r="N3"/>
      <c r="O3"/>
      <c r="P3"/>
      <c r="Q3"/>
      <c r="R3"/>
      <c r="S3"/>
      <c r="T3"/>
      <c r="U3"/>
      <c r="V3"/>
      <c r="W3"/>
      <c r="X3"/>
      <c r="Y3"/>
      <c r="Z3"/>
      <c r="AA3"/>
      <c r="AB3"/>
      <c r="AC3"/>
      <c r="AD3"/>
      <c r="AE3"/>
      <c r="AF3"/>
      <c r="AG3"/>
      <c r="AH3"/>
      <c r="AI3"/>
      <c r="AJ3"/>
      <c r="AK3" s="53"/>
    </row>
    <row r="4" spans="2:69" s="3" customFormat="1" ht="18.75" x14ac:dyDescent="0.3">
      <c r="B4" s="54"/>
      <c r="C4" s="33" t="s">
        <v>16</v>
      </c>
      <c r="D4" s="55"/>
      <c r="E4" s="197" t="s">
        <v>126</v>
      </c>
      <c r="F4" s="197"/>
      <c r="G4" s="197"/>
      <c r="H4" s="197"/>
      <c r="I4" s="55"/>
      <c r="J4" s="167" t="s">
        <v>214</v>
      </c>
      <c r="K4" s="167" t="s">
        <v>215</v>
      </c>
      <c r="L4" s="55"/>
      <c r="M4" s="55"/>
      <c r="N4" s="55"/>
      <c r="O4" s="55"/>
      <c r="P4" s="55"/>
      <c r="Q4" s="55"/>
      <c r="R4" s="55"/>
      <c r="S4" s="55"/>
      <c r="T4" s="55"/>
      <c r="U4" s="55"/>
      <c r="V4" s="55"/>
      <c r="W4" s="55"/>
      <c r="X4" s="55"/>
      <c r="Y4" s="55"/>
      <c r="Z4" s="55"/>
      <c r="AA4" s="55"/>
      <c r="AB4" s="55"/>
      <c r="AC4" s="55"/>
      <c r="AD4" s="55"/>
      <c r="AE4" s="55"/>
      <c r="AF4" s="55"/>
      <c r="AG4" s="55"/>
      <c r="AH4" s="55"/>
      <c r="AI4" s="55"/>
      <c r="AJ4" s="55"/>
      <c r="AK4" s="56"/>
    </row>
    <row r="5" spans="2:69" x14ac:dyDescent="0.25">
      <c r="B5" s="52"/>
      <c r="C5" s="129" t="s">
        <v>223</v>
      </c>
      <c r="D5"/>
      <c r="E5"/>
      <c r="F5"/>
      <c r="G5"/>
      <c r="H5" s="30"/>
      <c r="I5"/>
      <c r="J5" s="57">
        <v>1</v>
      </c>
      <c r="K5" s="57">
        <v>2</v>
      </c>
      <c r="L5" s="57">
        <v>3</v>
      </c>
      <c r="M5" s="57">
        <v>4</v>
      </c>
      <c r="N5" s="57">
        <v>5</v>
      </c>
      <c r="O5" s="57">
        <v>6</v>
      </c>
      <c r="P5" s="57">
        <v>7</v>
      </c>
      <c r="Q5" s="57">
        <v>8</v>
      </c>
      <c r="R5" s="57">
        <v>9</v>
      </c>
      <c r="S5" s="57">
        <v>10</v>
      </c>
      <c r="T5" s="57">
        <v>11</v>
      </c>
      <c r="U5" s="57">
        <v>12</v>
      </c>
      <c r="V5" s="57">
        <v>13</v>
      </c>
      <c r="W5" s="57">
        <v>14</v>
      </c>
      <c r="X5" s="57">
        <v>15</v>
      </c>
      <c r="Y5" s="57">
        <v>16</v>
      </c>
      <c r="Z5" s="57">
        <v>17</v>
      </c>
      <c r="AA5" s="57">
        <v>18</v>
      </c>
      <c r="AB5" s="57">
        <v>19</v>
      </c>
      <c r="AC5" s="57">
        <v>20</v>
      </c>
      <c r="AD5" s="57">
        <v>21</v>
      </c>
      <c r="AE5" t="s">
        <v>17</v>
      </c>
      <c r="AF5" t="s">
        <v>18</v>
      </c>
      <c r="AG5" t="s">
        <v>19</v>
      </c>
      <c r="AH5" t="s">
        <v>20</v>
      </c>
      <c r="AI5" t="s">
        <v>21</v>
      </c>
      <c r="AJ5" t="s">
        <v>22</v>
      </c>
      <c r="AK5" s="53" t="s">
        <v>23</v>
      </c>
      <c r="AL5" s="1" t="s">
        <v>159</v>
      </c>
      <c r="AM5" s="1" t="s">
        <v>160</v>
      </c>
      <c r="AN5" s="1" t="s">
        <v>161</v>
      </c>
      <c r="AO5" s="1" t="s">
        <v>162</v>
      </c>
      <c r="AP5" s="1" t="s">
        <v>163</v>
      </c>
      <c r="AQ5" s="1" t="s">
        <v>164</v>
      </c>
      <c r="AR5" s="1" t="s">
        <v>165</v>
      </c>
      <c r="AS5" s="1" t="s">
        <v>166</v>
      </c>
      <c r="AT5" s="1" t="s">
        <v>167</v>
      </c>
      <c r="AU5" s="1" t="s">
        <v>168</v>
      </c>
      <c r="AV5" s="1" t="s">
        <v>169</v>
      </c>
      <c r="AW5" s="1" t="s">
        <v>170</v>
      </c>
      <c r="AX5" s="1" t="s">
        <v>171</v>
      </c>
      <c r="AY5" s="1" t="s">
        <v>172</v>
      </c>
      <c r="AZ5" s="1" t="s">
        <v>173</v>
      </c>
      <c r="BA5" s="1" t="s">
        <v>174</v>
      </c>
      <c r="BB5" s="1" t="s">
        <v>175</v>
      </c>
      <c r="BC5" s="1" t="s">
        <v>176</v>
      </c>
      <c r="BD5" s="1" t="s">
        <v>177</v>
      </c>
      <c r="BE5" s="1" t="s">
        <v>178</v>
      </c>
      <c r="BF5" s="1" t="s">
        <v>179</v>
      </c>
      <c r="BG5" s="1" t="s">
        <v>180</v>
      </c>
      <c r="BH5" s="1" t="s">
        <v>182</v>
      </c>
      <c r="BI5" s="1" t="s">
        <v>183</v>
      </c>
      <c r="BJ5" s="1" t="s">
        <v>184</v>
      </c>
      <c r="BK5" s="1" t="s">
        <v>185</v>
      </c>
      <c r="BL5" s="1" t="s">
        <v>186</v>
      </c>
      <c r="BM5" s="1" t="s">
        <v>187</v>
      </c>
      <c r="BN5" s="1" t="s">
        <v>188</v>
      </c>
      <c r="BO5" s="1" t="s">
        <v>189</v>
      </c>
      <c r="BP5" s="1" t="s">
        <v>190</v>
      </c>
      <c r="BQ5" s="1" t="s">
        <v>191</v>
      </c>
    </row>
    <row r="6" spans="2:69" s="4" customFormat="1" ht="6" x14ac:dyDescent="0.15">
      <c r="B6" s="58"/>
      <c r="C6" s="35"/>
      <c r="D6" s="35"/>
      <c r="E6" s="35"/>
      <c r="F6" s="35"/>
      <c r="G6" s="35"/>
      <c r="H6" s="32"/>
      <c r="I6" s="35"/>
      <c r="J6" s="59"/>
      <c r="K6" s="59"/>
      <c r="L6" s="59"/>
      <c r="M6" s="59"/>
      <c r="N6" s="59"/>
      <c r="O6" s="59"/>
      <c r="P6" s="59"/>
      <c r="Q6" s="59"/>
      <c r="R6" s="59"/>
      <c r="S6" s="59"/>
      <c r="T6" s="59"/>
      <c r="U6" s="59"/>
      <c r="V6" s="59"/>
      <c r="W6" s="59"/>
      <c r="X6" s="59"/>
      <c r="Y6" s="59"/>
      <c r="Z6" s="59"/>
      <c r="AA6" s="59"/>
      <c r="AB6" s="59"/>
      <c r="AC6" s="59"/>
      <c r="AD6" s="59"/>
      <c r="AE6" s="35"/>
      <c r="AF6" s="35"/>
      <c r="AG6" s="35"/>
      <c r="AH6" s="35"/>
      <c r="AI6" s="35"/>
      <c r="AJ6" s="35"/>
      <c r="AK6" s="60"/>
    </row>
    <row r="7" spans="2:69" x14ac:dyDescent="0.25">
      <c r="B7" s="52"/>
      <c r="C7" s="33" t="s">
        <v>24</v>
      </c>
      <c r="D7"/>
      <c r="E7"/>
      <c r="F7"/>
      <c r="G7"/>
      <c r="H7" s="30"/>
      <c r="I7"/>
      <c r="J7" s="26">
        <v>45017</v>
      </c>
      <c r="K7" s="26">
        <v>45383</v>
      </c>
      <c r="L7" s="26">
        <v>45748</v>
      </c>
      <c r="M7" s="26">
        <v>46113</v>
      </c>
      <c r="N7" s="26">
        <v>46478</v>
      </c>
      <c r="O7" s="26">
        <v>46844</v>
      </c>
      <c r="P7" s="26">
        <v>47209</v>
      </c>
      <c r="Q7" s="26">
        <v>47574</v>
      </c>
      <c r="R7" s="26">
        <v>47939</v>
      </c>
      <c r="S7" s="26">
        <v>48305</v>
      </c>
      <c r="T7" s="26">
        <v>48670</v>
      </c>
      <c r="U7" s="26">
        <v>49035</v>
      </c>
      <c r="V7" s="26">
        <v>49400</v>
      </c>
      <c r="W7" s="26">
        <v>49766</v>
      </c>
      <c r="X7" s="26">
        <v>50131</v>
      </c>
      <c r="Y7" s="26">
        <v>50496</v>
      </c>
      <c r="Z7" s="26">
        <v>50861</v>
      </c>
      <c r="AA7" s="26">
        <v>51227</v>
      </c>
      <c r="AB7" s="26">
        <v>51592</v>
      </c>
      <c r="AC7" s="26">
        <v>51957</v>
      </c>
      <c r="AD7" s="26">
        <v>52322</v>
      </c>
      <c r="AE7" s="26">
        <v>52688</v>
      </c>
      <c r="AF7" s="26">
        <v>53053</v>
      </c>
      <c r="AG7" s="26">
        <v>53418</v>
      </c>
      <c r="AH7" s="26">
        <v>53783</v>
      </c>
      <c r="AI7" s="26">
        <v>54149</v>
      </c>
      <c r="AJ7" s="26">
        <v>54514</v>
      </c>
      <c r="AK7" s="26">
        <v>54879</v>
      </c>
      <c r="AL7" s="1">
        <v>55244</v>
      </c>
      <c r="AM7" s="1">
        <v>55610</v>
      </c>
      <c r="AN7" s="1">
        <v>55975</v>
      </c>
      <c r="AO7" s="1">
        <v>56340</v>
      </c>
      <c r="AP7" s="1">
        <v>56705</v>
      </c>
      <c r="AQ7" s="1">
        <v>57071</v>
      </c>
      <c r="AR7" s="1">
        <v>57436</v>
      </c>
      <c r="AS7" s="1">
        <v>57801</v>
      </c>
      <c r="AT7" s="1">
        <v>58166</v>
      </c>
      <c r="AU7" s="1">
        <v>58532</v>
      </c>
      <c r="AV7" s="1">
        <v>58897</v>
      </c>
      <c r="AW7" s="1">
        <v>59262</v>
      </c>
      <c r="AX7" s="1">
        <v>59627</v>
      </c>
      <c r="AY7" s="1">
        <v>59993</v>
      </c>
      <c r="AZ7" s="1">
        <v>60358</v>
      </c>
      <c r="BA7" s="1">
        <v>60723</v>
      </c>
      <c r="BB7" s="1">
        <v>61088</v>
      </c>
      <c r="BC7" s="1">
        <v>61454</v>
      </c>
      <c r="BD7" s="1">
        <v>61819</v>
      </c>
      <c r="BE7" s="1">
        <v>62184</v>
      </c>
      <c r="BF7" s="1">
        <v>62549</v>
      </c>
      <c r="BG7" s="1">
        <v>62915</v>
      </c>
      <c r="BH7" s="1">
        <v>63280</v>
      </c>
      <c r="BI7" s="1">
        <v>63645</v>
      </c>
      <c r="BJ7" s="1">
        <v>64010</v>
      </c>
      <c r="BK7" s="1">
        <v>64376</v>
      </c>
      <c r="BL7" s="1">
        <v>64741</v>
      </c>
      <c r="BM7" s="1">
        <v>65106</v>
      </c>
      <c r="BN7" s="1">
        <v>65471</v>
      </c>
      <c r="BO7" s="1">
        <v>65837</v>
      </c>
      <c r="BP7" s="1">
        <v>66202</v>
      </c>
      <c r="BQ7" s="1">
        <v>66567</v>
      </c>
    </row>
    <row r="8" spans="2:69" x14ac:dyDescent="0.25">
      <c r="B8" s="52"/>
      <c r="C8"/>
      <c r="D8"/>
      <c r="E8"/>
      <c r="F8"/>
      <c r="G8"/>
      <c r="H8" s="30"/>
      <c r="I8"/>
      <c r="J8" s="27" t="s">
        <v>25</v>
      </c>
      <c r="K8" s="27" t="s">
        <v>25</v>
      </c>
      <c r="L8" s="27" t="s">
        <v>25</v>
      </c>
      <c r="M8" s="27" t="s">
        <v>25</v>
      </c>
      <c r="N8" s="27" t="s">
        <v>25</v>
      </c>
      <c r="O8" s="27" t="s">
        <v>25</v>
      </c>
      <c r="P8" s="27" t="s">
        <v>25</v>
      </c>
      <c r="Q8" s="27" t="s">
        <v>25</v>
      </c>
      <c r="R8" s="27" t="s">
        <v>25</v>
      </c>
      <c r="S8" s="27" t="s">
        <v>25</v>
      </c>
      <c r="T8" s="27" t="s">
        <v>25</v>
      </c>
      <c r="U8" s="27" t="s">
        <v>25</v>
      </c>
      <c r="V8" s="27" t="s">
        <v>25</v>
      </c>
      <c r="W8" s="27" t="s">
        <v>25</v>
      </c>
      <c r="X8" s="27" t="s">
        <v>25</v>
      </c>
      <c r="Y8" s="27" t="s">
        <v>25</v>
      </c>
      <c r="Z8" s="27" t="s">
        <v>25</v>
      </c>
      <c r="AA8" s="27" t="s">
        <v>25</v>
      </c>
      <c r="AB8" s="27" t="s">
        <v>25</v>
      </c>
      <c r="AC8" s="27" t="s">
        <v>25</v>
      </c>
      <c r="AD8" s="61" t="s">
        <v>25</v>
      </c>
      <c r="AE8" s="61" t="s">
        <v>25</v>
      </c>
      <c r="AF8" s="61" t="s">
        <v>25</v>
      </c>
      <c r="AG8" s="61" t="s">
        <v>25</v>
      </c>
      <c r="AH8" s="61" t="s">
        <v>25</v>
      </c>
      <c r="AI8" s="61" t="s">
        <v>25</v>
      </c>
      <c r="AJ8" s="61" t="s">
        <v>25</v>
      </c>
      <c r="AK8" s="99" t="s">
        <v>25</v>
      </c>
      <c r="AL8" s="1" t="s">
        <v>25</v>
      </c>
      <c r="AM8" s="1" t="s">
        <v>25</v>
      </c>
      <c r="AN8" s="1" t="s">
        <v>25</v>
      </c>
      <c r="AO8" s="1" t="s">
        <v>25</v>
      </c>
      <c r="AP8" s="1" t="s">
        <v>25</v>
      </c>
      <c r="AQ8" s="1" t="s">
        <v>25</v>
      </c>
      <c r="AR8" s="1" t="s">
        <v>25</v>
      </c>
      <c r="AS8" s="1" t="s">
        <v>25</v>
      </c>
      <c r="AT8" s="1" t="s">
        <v>25</v>
      </c>
      <c r="AU8" s="1" t="s">
        <v>25</v>
      </c>
      <c r="AV8" s="1" t="s">
        <v>25</v>
      </c>
      <c r="AW8" s="1" t="s">
        <v>25</v>
      </c>
      <c r="AX8" s="1" t="s">
        <v>25</v>
      </c>
      <c r="AY8" s="1" t="s">
        <v>25</v>
      </c>
      <c r="AZ8" s="1" t="s">
        <v>25</v>
      </c>
      <c r="BA8" s="1" t="s">
        <v>25</v>
      </c>
      <c r="BB8" s="1" t="s">
        <v>25</v>
      </c>
      <c r="BC8" s="1" t="s">
        <v>25</v>
      </c>
      <c r="BD8" s="1" t="s">
        <v>25</v>
      </c>
      <c r="BE8" s="1" t="s">
        <v>25</v>
      </c>
      <c r="BF8" s="1" t="s">
        <v>25</v>
      </c>
      <c r="BG8" s="1" t="s">
        <v>25</v>
      </c>
      <c r="BH8" s="1" t="s">
        <v>25</v>
      </c>
      <c r="BI8" s="1" t="s">
        <v>25</v>
      </c>
      <c r="BJ8" s="1" t="s">
        <v>25</v>
      </c>
      <c r="BK8" s="1" t="s">
        <v>25</v>
      </c>
      <c r="BL8" s="1" t="s">
        <v>25</v>
      </c>
      <c r="BM8" s="1" t="s">
        <v>25</v>
      </c>
      <c r="BN8" s="1" t="s">
        <v>25</v>
      </c>
      <c r="BO8" s="1" t="s">
        <v>25</v>
      </c>
      <c r="BP8" s="1" t="s">
        <v>25</v>
      </c>
      <c r="BQ8" s="1" t="s">
        <v>25</v>
      </c>
    </row>
    <row r="9" spans="2:69" x14ac:dyDescent="0.25">
      <c r="B9" s="52"/>
      <c r="C9"/>
      <c r="D9"/>
      <c r="E9" s="15" t="s">
        <v>26</v>
      </c>
      <c r="F9" s="15" t="s">
        <v>27</v>
      </c>
      <c r="G9" s="33" t="s">
        <v>28</v>
      </c>
      <c r="H9" s="71" t="s">
        <v>29</v>
      </c>
      <c r="I9"/>
      <c r="J9" s="26">
        <v>45382</v>
      </c>
      <c r="K9" s="26">
        <v>45747</v>
      </c>
      <c r="L9" s="26">
        <v>46112</v>
      </c>
      <c r="M9" s="26">
        <v>46477</v>
      </c>
      <c r="N9" s="26">
        <v>46843</v>
      </c>
      <c r="O9" s="26">
        <v>47208</v>
      </c>
      <c r="P9" s="26">
        <v>47573</v>
      </c>
      <c r="Q9" s="26">
        <v>47938</v>
      </c>
      <c r="R9" s="26">
        <v>48304</v>
      </c>
      <c r="S9" s="26">
        <v>48669</v>
      </c>
      <c r="T9" s="26">
        <v>49034</v>
      </c>
      <c r="U9" s="26">
        <v>49399</v>
      </c>
      <c r="V9" s="26">
        <v>49765</v>
      </c>
      <c r="W9" s="26">
        <v>50130</v>
      </c>
      <c r="X9" s="26">
        <v>50495</v>
      </c>
      <c r="Y9" s="26">
        <v>50860</v>
      </c>
      <c r="Z9" s="26">
        <v>51226</v>
      </c>
      <c r="AA9" s="26">
        <v>51591</v>
      </c>
      <c r="AB9" s="26">
        <v>51956</v>
      </c>
      <c r="AC9" s="26">
        <v>52321</v>
      </c>
      <c r="AD9" s="26">
        <v>52687</v>
      </c>
      <c r="AE9" s="26">
        <v>53052</v>
      </c>
      <c r="AF9" s="26">
        <v>53417</v>
      </c>
      <c r="AG9" s="26">
        <v>53782</v>
      </c>
      <c r="AH9" s="26">
        <v>54148</v>
      </c>
      <c r="AI9" s="26">
        <v>54513</v>
      </c>
      <c r="AJ9" s="26">
        <v>54878</v>
      </c>
      <c r="AK9" s="26">
        <v>55243</v>
      </c>
      <c r="AL9" s="1">
        <v>55609</v>
      </c>
      <c r="AM9" s="1">
        <v>55974</v>
      </c>
      <c r="AN9" s="1">
        <v>56339</v>
      </c>
      <c r="AO9" s="1">
        <v>56704</v>
      </c>
      <c r="AP9" s="1">
        <v>57070</v>
      </c>
      <c r="AQ9" s="1">
        <v>57435</v>
      </c>
      <c r="AR9" s="1">
        <v>57800</v>
      </c>
      <c r="AS9" s="1">
        <v>58165</v>
      </c>
      <c r="AT9" s="1">
        <v>58531</v>
      </c>
      <c r="AU9" s="1">
        <v>58896</v>
      </c>
      <c r="AV9" s="1">
        <v>59261</v>
      </c>
      <c r="AW9" s="1">
        <v>59626</v>
      </c>
      <c r="AX9" s="1">
        <v>59992</v>
      </c>
      <c r="AY9" s="1">
        <v>60357</v>
      </c>
      <c r="AZ9" s="1">
        <v>60722</v>
      </c>
      <c r="BA9" s="1">
        <v>61087</v>
      </c>
      <c r="BB9" s="1">
        <v>61453</v>
      </c>
      <c r="BC9" s="1">
        <v>61818</v>
      </c>
      <c r="BD9" s="1">
        <v>62183</v>
      </c>
      <c r="BE9" s="1">
        <v>62548</v>
      </c>
      <c r="BF9" s="1">
        <v>62914</v>
      </c>
      <c r="BG9" s="1">
        <v>63279</v>
      </c>
      <c r="BH9" s="1">
        <v>63644</v>
      </c>
      <c r="BI9" s="1">
        <v>64009</v>
      </c>
      <c r="BJ9" s="1">
        <v>64375</v>
      </c>
      <c r="BK9" s="1">
        <v>64740</v>
      </c>
      <c r="BL9" s="1">
        <v>65105</v>
      </c>
      <c r="BM9" s="1">
        <v>65470</v>
      </c>
      <c r="BN9" s="1">
        <v>65836</v>
      </c>
      <c r="BO9" s="1">
        <v>66201</v>
      </c>
      <c r="BP9" s="1">
        <v>66566</v>
      </c>
      <c r="BQ9" s="1">
        <v>66931</v>
      </c>
    </row>
    <row r="10" spans="2:69" s="4" customFormat="1" ht="6" x14ac:dyDescent="0.15">
      <c r="B10" s="58"/>
      <c r="C10" s="35"/>
      <c r="D10" s="35"/>
      <c r="E10" s="35"/>
      <c r="F10" s="35"/>
      <c r="G10" s="35"/>
      <c r="H10" s="32"/>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60"/>
    </row>
    <row r="11" spans="2:69" ht="14.45" customHeight="1" x14ac:dyDescent="0.25">
      <c r="B11" s="52"/>
      <c r="C11" s="33" t="s">
        <v>30</v>
      </c>
      <c r="D11"/>
      <c r="E11" t="s">
        <v>31</v>
      </c>
      <c r="F11" s="103">
        <v>0.02</v>
      </c>
      <c r="G11"/>
      <c r="H11" s="30"/>
      <c r="I11"/>
      <c r="J11" s="14"/>
      <c r="K11"/>
      <c r="L11"/>
      <c r="M11"/>
      <c r="N11"/>
      <c r="O11"/>
      <c r="P11"/>
      <c r="Q11"/>
      <c r="R11"/>
      <c r="S11"/>
      <c r="T11"/>
      <c r="U11"/>
      <c r="V11"/>
      <c r="W11"/>
      <c r="X11"/>
      <c r="Y11"/>
      <c r="Z11"/>
      <c r="AA11"/>
      <c r="AB11"/>
      <c r="AC11"/>
      <c r="AD11"/>
      <c r="AE11"/>
      <c r="AF11"/>
      <c r="AG11"/>
      <c r="AH11"/>
      <c r="AI11"/>
      <c r="AJ11"/>
      <c r="AK11" s="53"/>
    </row>
    <row r="12" spans="2:69" x14ac:dyDescent="0.25">
      <c r="B12" s="52"/>
      <c r="C12"/>
      <c r="D12" t="s">
        <v>127</v>
      </c>
      <c r="E12" s="90" t="s">
        <v>128</v>
      </c>
      <c r="F12" s="101"/>
      <c r="G12" s="90" t="s">
        <v>198</v>
      </c>
      <c r="H12" s="30">
        <f>SUM(J12:AK12)</f>
        <v>172666666.66666669</v>
      </c>
      <c r="I12"/>
      <c r="J12" s="46"/>
      <c r="K12" s="46">
        <f>L12/3</f>
        <v>1166666.6666666667</v>
      </c>
      <c r="L12" s="46">
        <v>3500000</v>
      </c>
      <c r="M12" s="46">
        <v>7000000</v>
      </c>
      <c r="N12" s="46">
        <v>7000000</v>
      </c>
      <c r="O12" s="46">
        <v>7000000</v>
      </c>
      <c r="P12" s="46">
        <v>7000000</v>
      </c>
      <c r="Q12" s="46">
        <v>7000000</v>
      </c>
      <c r="R12" s="46">
        <v>7000000</v>
      </c>
      <c r="S12" s="46">
        <v>7000000</v>
      </c>
      <c r="T12" s="46">
        <v>7000000</v>
      </c>
      <c r="U12" s="46">
        <v>7000000</v>
      </c>
      <c r="V12" s="46">
        <v>7000000</v>
      </c>
      <c r="W12" s="46">
        <v>7000000</v>
      </c>
      <c r="X12" s="46">
        <v>7000000</v>
      </c>
      <c r="Y12" s="46">
        <v>7000000</v>
      </c>
      <c r="Z12" s="46">
        <v>7000000</v>
      </c>
      <c r="AA12" s="46">
        <v>7000000</v>
      </c>
      <c r="AB12" s="46">
        <v>7000000</v>
      </c>
      <c r="AC12" s="46">
        <v>7000000</v>
      </c>
      <c r="AD12" s="46">
        <v>7000000</v>
      </c>
      <c r="AE12" s="46">
        <v>7000000</v>
      </c>
      <c r="AF12" s="46">
        <v>7000000</v>
      </c>
      <c r="AG12" s="46">
        <v>7000000</v>
      </c>
      <c r="AH12" s="46">
        <v>7000000</v>
      </c>
      <c r="AI12" s="46">
        <v>7000000</v>
      </c>
      <c r="AJ12" s="46">
        <v>7000000</v>
      </c>
      <c r="AK12" s="62"/>
    </row>
    <row r="13" spans="2:69" x14ac:dyDescent="0.25">
      <c r="B13" s="52"/>
      <c r="C13"/>
      <c r="D13" t="s">
        <v>129</v>
      </c>
      <c r="E13" s="90" t="s">
        <v>130</v>
      </c>
      <c r="F13" s="101"/>
      <c r="G13" s="90" t="s">
        <v>198</v>
      </c>
      <c r="H13" s="30">
        <f>SUM(J13:AK13)</f>
        <v>123333333.33333334</v>
      </c>
      <c r="I13"/>
      <c r="J13" s="46"/>
      <c r="K13" s="46">
        <f t="shared" ref="K13:K14" si="0">L13/3</f>
        <v>833333.33333333337</v>
      </c>
      <c r="L13" s="46">
        <v>2500000</v>
      </c>
      <c r="M13" s="46">
        <v>5000000</v>
      </c>
      <c r="N13" s="46">
        <v>5000000</v>
      </c>
      <c r="O13" s="46">
        <v>5000000</v>
      </c>
      <c r="P13" s="46">
        <v>5000000</v>
      </c>
      <c r="Q13" s="46">
        <v>5000000</v>
      </c>
      <c r="R13" s="46">
        <v>5000000</v>
      </c>
      <c r="S13" s="46">
        <v>5000000</v>
      </c>
      <c r="T13" s="46">
        <v>5000000</v>
      </c>
      <c r="U13" s="46">
        <v>5000000</v>
      </c>
      <c r="V13" s="46">
        <v>5000000</v>
      </c>
      <c r="W13" s="46">
        <v>5000000</v>
      </c>
      <c r="X13" s="46">
        <v>5000000</v>
      </c>
      <c r="Y13" s="46">
        <v>5000000</v>
      </c>
      <c r="Z13" s="46">
        <v>5000000</v>
      </c>
      <c r="AA13" s="46">
        <v>5000000</v>
      </c>
      <c r="AB13" s="46">
        <v>5000000</v>
      </c>
      <c r="AC13" s="46">
        <v>5000000</v>
      </c>
      <c r="AD13" s="46">
        <v>5000000</v>
      </c>
      <c r="AE13" s="46">
        <v>5000000</v>
      </c>
      <c r="AF13" s="46">
        <v>5000000</v>
      </c>
      <c r="AG13" s="46">
        <v>5000000</v>
      </c>
      <c r="AH13" s="46">
        <v>5000000</v>
      </c>
      <c r="AI13" s="46">
        <v>5000000</v>
      </c>
      <c r="AJ13" s="46">
        <v>5000000</v>
      </c>
      <c r="AK13" s="62"/>
    </row>
    <row r="14" spans="2:69" ht="14.45" customHeight="1" x14ac:dyDescent="0.25">
      <c r="B14" s="52"/>
      <c r="C14"/>
      <c r="D14" t="s">
        <v>131</v>
      </c>
      <c r="E14" s="90"/>
      <c r="F14" s="101"/>
      <c r="G14" s="90"/>
      <c r="H14" s="30">
        <f>SUM(J14:AK14)</f>
        <v>24533.333333333336</v>
      </c>
      <c r="I14"/>
      <c r="J14" s="46"/>
      <c r="K14" s="46">
        <f t="shared" si="0"/>
        <v>133.33333333333334</v>
      </c>
      <c r="L14" s="46">
        <v>400</v>
      </c>
      <c r="M14" s="46">
        <v>1000</v>
      </c>
      <c r="N14" s="46">
        <v>1000</v>
      </c>
      <c r="O14" s="46">
        <v>1000</v>
      </c>
      <c r="P14" s="46">
        <v>1000</v>
      </c>
      <c r="Q14" s="46">
        <v>1000</v>
      </c>
      <c r="R14" s="46">
        <v>1000</v>
      </c>
      <c r="S14" s="46">
        <v>1000</v>
      </c>
      <c r="T14" s="46">
        <v>1000</v>
      </c>
      <c r="U14" s="46">
        <v>1000</v>
      </c>
      <c r="V14" s="46">
        <v>1000</v>
      </c>
      <c r="W14" s="46">
        <v>1000</v>
      </c>
      <c r="X14" s="46">
        <v>1000</v>
      </c>
      <c r="Y14" s="46">
        <v>1000</v>
      </c>
      <c r="Z14" s="46">
        <v>1000</v>
      </c>
      <c r="AA14" s="46">
        <v>1000</v>
      </c>
      <c r="AB14" s="46">
        <v>1000</v>
      </c>
      <c r="AC14" s="46">
        <v>1000</v>
      </c>
      <c r="AD14" s="46">
        <v>1000</v>
      </c>
      <c r="AE14" s="46">
        <v>1000</v>
      </c>
      <c r="AF14" s="46">
        <v>1000</v>
      </c>
      <c r="AG14" s="46">
        <v>1000</v>
      </c>
      <c r="AH14" s="46">
        <v>1000</v>
      </c>
      <c r="AI14" s="46">
        <v>1000</v>
      </c>
      <c r="AJ14" s="46">
        <v>1000</v>
      </c>
      <c r="AK14" s="62"/>
    </row>
    <row r="15" spans="2:69" ht="14.45" customHeight="1" x14ac:dyDescent="0.25">
      <c r="B15" s="52"/>
      <c r="C15"/>
      <c r="D15" t="s">
        <v>35</v>
      </c>
      <c r="E15" s="90"/>
      <c r="F15"/>
      <c r="G15" s="90"/>
      <c r="H15" s="30">
        <f t="shared" ref="H15:H16" si="1">SUM(J15:AK15)</f>
        <v>0</v>
      </c>
      <c r="I15"/>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62"/>
    </row>
    <row r="16" spans="2:69" ht="14.45" customHeight="1" x14ac:dyDescent="0.25">
      <c r="B16" s="52"/>
      <c r="C16"/>
      <c r="D16" t="s">
        <v>36</v>
      </c>
      <c r="E16" s="90" t="s">
        <v>132</v>
      </c>
      <c r="F16"/>
      <c r="G16" s="90" t="s">
        <v>199</v>
      </c>
      <c r="H16" s="30">
        <f t="shared" si="1"/>
        <v>0</v>
      </c>
      <c r="I1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62"/>
    </row>
    <row r="17" spans="2:37" s="4" customFormat="1" ht="14.45" customHeight="1" x14ac:dyDescent="0.25">
      <c r="B17" s="58"/>
      <c r="C17" s="35"/>
      <c r="D17" s="35"/>
      <c r="F17" s="15"/>
      <c r="G17" s="35"/>
      <c r="H17" s="32"/>
      <c r="I17" s="35"/>
      <c r="J17" s="14" t="s">
        <v>37</v>
      </c>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60"/>
    </row>
    <row r="18" spans="2:37" x14ac:dyDescent="0.25">
      <c r="B18" s="52"/>
      <c r="C18"/>
      <c r="D18" t="s">
        <v>38</v>
      </c>
      <c r="E18" s="22">
        <v>1.2</v>
      </c>
      <c r="F18" s="24">
        <v>0</v>
      </c>
      <c r="G18" s="162" t="s">
        <v>206</v>
      </c>
      <c r="H18" s="30"/>
      <c r="I18"/>
      <c r="J18" s="16">
        <f>E18</f>
        <v>1.2</v>
      </c>
      <c r="K18" s="16">
        <f>J18*(1+$F18)</f>
        <v>1.2</v>
      </c>
      <c r="L18" s="16">
        <f t="shared" ref="L18:AK18" si="2">K18*(1+$F18)</f>
        <v>1.2</v>
      </c>
      <c r="M18" s="16">
        <f t="shared" si="2"/>
        <v>1.2</v>
      </c>
      <c r="N18" s="16">
        <f t="shared" si="2"/>
        <v>1.2</v>
      </c>
      <c r="O18" s="16">
        <f t="shared" si="2"/>
        <v>1.2</v>
      </c>
      <c r="P18" s="16">
        <f t="shared" si="2"/>
        <v>1.2</v>
      </c>
      <c r="Q18" s="16">
        <f t="shared" si="2"/>
        <v>1.2</v>
      </c>
      <c r="R18" s="16">
        <f t="shared" si="2"/>
        <v>1.2</v>
      </c>
      <c r="S18" s="16">
        <f t="shared" si="2"/>
        <v>1.2</v>
      </c>
      <c r="T18" s="16">
        <f t="shared" si="2"/>
        <v>1.2</v>
      </c>
      <c r="U18" s="16">
        <f t="shared" si="2"/>
        <v>1.2</v>
      </c>
      <c r="V18" s="16">
        <f t="shared" si="2"/>
        <v>1.2</v>
      </c>
      <c r="W18" s="16">
        <f t="shared" si="2"/>
        <v>1.2</v>
      </c>
      <c r="X18" s="16">
        <f t="shared" si="2"/>
        <v>1.2</v>
      </c>
      <c r="Y18" s="16">
        <f t="shared" si="2"/>
        <v>1.2</v>
      </c>
      <c r="Z18" s="16">
        <f t="shared" si="2"/>
        <v>1.2</v>
      </c>
      <c r="AA18" s="16">
        <f t="shared" si="2"/>
        <v>1.2</v>
      </c>
      <c r="AB18" s="16">
        <f t="shared" si="2"/>
        <v>1.2</v>
      </c>
      <c r="AC18" s="16">
        <f t="shared" si="2"/>
        <v>1.2</v>
      </c>
      <c r="AD18" s="16">
        <f t="shared" si="2"/>
        <v>1.2</v>
      </c>
      <c r="AE18" s="16">
        <f t="shared" si="2"/>
        <v>1.2</v>
      </c>
      <c r="AF18" s="16">
        <f t="shared" si="2"/>
        <v>1.2</v>
      </c>
      <c r="AG18" s="16">
        <f t="shared" si="2"/>
        <v>1.2</v>
      </c>
      <c r="AH18" s="16">
        <f t="shared" si="2"/>
        <v>1.2</v>
      </c>
      <c r="AI18" s="16">
        <f t="shared" si="2"/>
        <v>1.2</v>
      </c>
      <c r="AJ18" s="16">
        <f t="shared" si="2"/>
        <v>1.2</v>
      </c>
      <c r="AK18" s="17">
        <f t="shared" si="2"/>
        <v>1.2</v>
      </c>
    </row>
    <row r="19" spans="2:37" x14ac:dyDescent="0.25">
      <c r="B19" s="52"/>
      <c r="C19"/>
      <c r="D19" t="s">
        <v>39</v>
      </c>
      <c r="E19" s="22">
        <v>0.02</v>
      </c>
      <c r="F19" s="24">
        <v>0.02</v>
      </c>
      <c r="G19" s="162" t="s">
        <v>208</v>
      </c>
      <c r="H19" s="30"/>
      <c r="I19"/>
      <c r="J19" s="16">
        <f t="shared" ref="J19:J21" si="3">E19</f>
        <v>0.02</v>
      </c>
      <c r="K19" s="16">
        <f>J19*(1+$F19)</f>
        <v>2.0400000000000001E-2</v>
      </c>
      <c r="L19" s="16">
        <f t="shared" ref="L19:AK19" si="4">K19*(1+$F19)</f>
        <v>2.0808000000000004E-2</v>
      </c>
      <c r="M19" s="16">
        <f t="shared" si="4"/>
        <v>2.1224160000000002E-2</v>
      </c>
      <c r="N19" s="16">
        <f t="shared" si="4"/>
        <v>2.1648643200000001E-2</v>
      </c>
      <c r="O19" s="16">
        <f t="shared" si="4"/>
        <v>2.2081616064000002E-2</v>
      </c>
      <c r="P19" s="16">
        <f t="shared" si="4"/>
        <v>2.2523248385280002E-2</v>
      </c>
      <c r="Q19" s="16">
        <f t="shared" si="4"/>
        <v>2.2973713352985602E-2</v>
      </c>
      <c r="R19" s="16">
        <f t="shared" si="4"/>
        <v>2.3433187620045315E-2</v>
      </c>
      <c r="S19" s="16">
        <f t="shared" si="4"/>
        <v>2.3901851372446221E-2</v>
      </c>
      <c r="T19" s="16">
        <f t="shared" si="4"/>
        <v>2.4379888399895147E-2</v>
      </c>
      <c r="U19" s="16">
        <f t="shared" si="4"/>
        <v>2.4867486167893051E-2</v>
      </c>
      <c r="V19" s="16">
        <f t="shared" si="4"/>
        <v>2.5364835891250912E-2</v>
      </c>
      <c r="W19" s="16">
        <f t="shared" si="4"/>
        <v>2.5872132609075931E-2</v>
      </c>
      <c r="X19" s="16">
        <f t="shared" si="4"/>
        <v>2.6389575261257452E-2</v>
      </c>
      <c r="Y19" s="16">
        <f t="shared" si="4"/>
        <v>2.6917366766482601E-2</v>
      </c>
      <c r="Z19" s="16">
        <f t="shared" si="4"/>
        <v>2.7455714101812252E-2</v>
      </c>
      <c r="AA19" s="16">
        <f t="shared" si="4"/>
        <v>2.8004828383848497E-2</v>
      </c>
      <c r="AB19" s="16">
        <f t="shared" si="4"/>
        <v>2.8564924951525468E-2</v>
      </c>
      <c r="AC19" s="16">
        <f t="shared" si="4"/>
        <v>2.9136223450555977E-2</v>
      </c>
      <c r="AD19" s="16">
        <f t="shared" si="4"/>
        <v>2.9718947919567099E-2</v>
      </c>
      <c r="AE19" s="16">
        <f t="shared" si="4"/>
        <v>3.031332687795844E-2</v>
      </c>
      <c r="AF19" s="16">
        <f t="shared" si="4"/>
        <v>3.0919593415517609E-2</v>
      </c>
      <c r="AG19" s="16">
        <f t="shared" si="4"/>
        <v>3.1537985283827959E-2</v>
      </c>
      <c r="AH19" s="16">
        <f t="shared" si="4"/>
        <v>3.2168744989504519E-2</v>
      </c>
      <c r="AI19" s="16">
        <f t="shared" si="4"/>
        <v>3.2812119889294611E-2</v>
      </c>
      <c r="AJ19" s="16">
        <f t="shared" si="4"/>
        <v>3.3468362287080507E-2</v>
      </c>
      <c r="AK19" s="17">
        <f t="shared" si="4"/>
        <v>3.4137729532822118E-2</v>
      </c>
    </row>
    <row r="20" spans="2:37" x14ac:dyDescent="0.25">
      <c r="B20" s="52"/>
      <c r="C20"/>
      <c r="D20" t="s">
        <v>40</v>
      </c>
      <c r="E20" s="22"/>
      <c r="F20" s="24"/>
      <c r="G20" s="162"/>
      <c r="H20" s="30"/>
      <c r="I20"/>
      <c r="J20" s="16">
        <f t="shared" si="3"/>
        <v>0</v>
      </c>
      <c r="K20" s="16">
        <f>J20*(1+$F20)</f>
        <v>0</v>
      </c>
      <c r="L20" s="16">
        <f t="shared" ref="L20:AK20" si="5">K20*(1+$F20)</f>
        <v>0</v>
      </c>
      <c r="M20" s="16">
        <f t="shared" si="5"/>
        <v>0</v>
      </c>
      <c r="N20" s="16">
        <f t="shared" si="5"/>
        <v>0</v>
      </c>
      <c r="O20" s="16">
        <f t="shared" si="5"/>
        <v>0</v>
      </c>
      <c r="P20" s="16">
        <f t="shared" si="5"/>
        <v>0</v>
      </c>
      <c r="Q20" s="16">
        <f t="shared" si="5"/>
        <v>0</v>
      </c>
      <c r="R20" s="16">
        <f t="shared" si="5"/>
        <v>0</v>
      </c>
      <c r="S20" s="16">
        <f t="shared" si="5"/>
        <v>0</v>
      </c>
      <c r="T20" s="16">
        <f t="shared" si="5"/>
        <v>0</v>
      </c>
      <c r="U20" s="16">
        <f t="shared" si="5"/>
        <v>0</v>
      </c>
      <c r="V20" s="16">
        <f t="shared" si="5"/>
        <v>0</v>
      </c>
      <c r="W20" s="16">
        <f t="shared" si="5"/>
        <v>0</v>
      </c>
      <c r="X20" s="16">
        <f t="shared" si="5"/>
        <v>0</v>
      </c>
      <c r="Y20" s="16">
        <f t="shared" si="5"/>
        <v>0</v>
      </c>
      <c r="Z20" s="16">
        <f t="shared" si="5"/>
        <v>0</v>
      </c>
      <c r="AA20" s="16">
        <f t="shared" si="5"/>
        <v>0</v>
      </c>
      <c r="AB20" s="16">
        <f t="shared" si="5"/>
        <v>0</v>
      </c>
      <c r="AC20" s="16">
        <f t="shared" si="5"/>
        <v>0</v>
      </c>
      <c r="AD20" s="16">
        <f t="shared" si="5"/>
        <v>0</v>
      </c>
      <c r="AE20" s="16">
        <f t="shared" si="5"/>
        <v>0</v>
      </c>
      <c r="AF20" s="16">
        <f t="shared" si="5"/>
        <v>0</v>
      </c>
      <c r="AG20" s="16">
        <f t="shared" si="5"/>
        <v>0</v>
      </c>
      <c r="AH20" s="16">
        <f t="shared" si="5"/>
        <v>0</v>
      </c>
      <c r="AI20" s="16">
        <f t="shared" si="5"/>
        <v>0</v>
      </c>
      <c r="AJ20" s="16">
        <f t="shared" si="5"/>
        <v>0</v>
      </c>
      <c r="AK20" s="17">
        <f t="shared" si="5"/>
        <v>0</v>
      </c>
    </row>
    <row r="21" spans="2:37" x14ac:dyDescent="0.25">
      <c r="B21" s="52"/>
      <c r="C21"/>
      <c r="D21" t="s">
        <v>41</v>
      </c>
      <c r="E21" s="22">
        <v>0.3</v>
      </c>
      <c r="F21" s="24">
        <v>0.02</v>
      </c>
      <c r="G21" s="162" t="s">
        <v>197</v>
      </c>
      <c r="H21" s="30"/>
      <c r="I21"/>
      <c r="J21" s="16">
        <f t="shared" si="3"/>
        <v>0.3</v>
      </c>
      <c r="K21" s="16">
        <f>J21*(1+$F21)</f>
        <v>0.30599999999999999</v>
      </c>
      <c r="L21" s="16">
        <f t="shared" ref="L21:AK21" si="6">K21*(1+$F21)</f>
        <v>0.31212000000000001</v>
      </c>
      <c r="M21" s="16">
        <f t="shared" si="6"/>
        <v>0.31836239999999999</v>
      </c>
      <c r="N21" s="16">
        <f t="shared" si="6"/>
        <v>0.32472964799999998</v>
      </c>
      <c r="O21" s="16">
        <f t="shared" si="6"/>
        <v>0.33122424095999997</v>
      </c>
      <c r="P21" s="16">
        <f t="shared" si="6"/>
        <v>0.3378487257792</v>
      </c>
      <c r="Q21" s="16">
        <f t="shared" si="6"/>
        <v>0.34460570029478399</v>
      </c>
      <c r="R21" s="16">
        <f t="shared" si="6"/>
        <v>0.35149781430067967</v>
      </c>
      <c r="S21" s="16">
        <f t="shared" si="6"/>
        <v>0.35852777058669327</v>
      </c>
      <c r="T21" s="16">
        <f t="shared" si="6"/>
        <v>0.36569832599842717</v>
      </c>
      <c r="U21" s="16">
        <f t="shared" si="6"/>
        <v>0.37301229251839574</v>
      </c>
      <c r="V21" s="16">
        <f t="shared" si="6"/>
        <v>0.38047253836876366</v>
      </c>
      <c r="W21" s="16">
        <f t="shared" si="6"/>
        <v>0.38808198913613895</v>
      </c>
      <c r="X21" s="16">
        <f t="shared" si="6"/>
        <v>0.39584362891886171</v>
      </c>
      <c r="Y21" s="16">
        <f t="shared" si="6"/>
        <v>0.40376050149723897</v>
      </c>
      <c r="Z21" s="16">
        <f t="shared" si="6"/>
        <v>0.41183571152718373</v>
      </c>
      <c r="AA21" s="16">
        <f t="shared" si="6"/>
        <v>0.42007242575772741</v>
      </c>
      <c r="AB21" s="16">
        <f t="shared" si="6"/>
        <v>0.42847387427288197</v>
      </c>
      <c r="AC21" s="16">
        <f t="shared" si="6"/>
        <v>0.43704335175833964</v>
      </c>
      <c r="AD21" s="16">
        <f t="shared" si="6"/>
        <v>0.44578421879350644</v>
      </c>
      <c r="AE21" s="16">
        <f t="shared" si="6"/>
        <v>0.45469990316937658</v>
      </c>
      <c r="AF21" s="16">
        <f t="shared" si="6"/>
        <v>0.46379390123276415</v>
      </c>
      <c r="AG21" s="16">
        <f t="shared" si="6"/>
        <v>0.47306977925741944</v>
      </c>
      <c r="AH21" s="16">
        <f t="shared" si="6"/>
        <v>0.48253117484256786</v>
      </c>
      <c r="AI21" s="16">
        <f t="shared" si="6"/>
        <v>0.49218179833941922</v>
      </c>
      <c r="AJ21" s="16">
        <f t="shared" si="6"/>
        <v>0.50202543430620761</v>
      </c>
      <c r="AK21" s="17">
        <f t="shared" si="6"/>
        <v>0.51206594299233177</v>
      </c>
    </row>
    <row r="22" spans="2:37" s="13" customFormat="1" x14ac:dyDescent="0.25">
      <c r="B22" s="12"/>
      <c r="C22" s="33"/>
      <c r="D22" s="33" t="s">
        <v>42</v>
      </c>
      <c r="E22" s="23">
        <f>SUM(E18:E21)</f>
        <v>1.52</v>
      </c>
      <c r="F22" s="23"/>
      <c r="G22" s="163"/>
      <c r="H22" s="71"/>
      <c r="I22" s="33"/>
      <c r="J22" s="18">
        <f>SUM(J18:J21)</f>
        <v>1.52</v>
      </c>
      <c r="K22" s="18">
        <f t="shared" ref="K22:AK22" si="7">SUM(K18:K21)</f>
        <v>1.5264</v>
      </c>
      <c r="L22" s="18">
        <f t="shared" si="7"/>
        <v>1.5329279999999998</v>
      </c>
      <c r="M22" s="18">
        <f t="shared" si="7"/>
        <v>1.53958656</v>
      </c>
      <c r="N22" s="18">
        <f t="shared" si="7"/>
        <v>1.5463782911999999</v>
      </c>
      <c r="O22" s="18">
        <f t="shared" si="7"/>
        <v>1.5533058570239999</v>
      </c>
      <c r="P22" s="18">
        <f t="shared" si="7"/>
        <v>1.5603719741644799</v>
      </c>
      <c r="Q22" s="18">
        <f t="shared" si="7"/>
        <v>1.5675794136477696</v>
      </c>
      <c r="R22" s="18">
        <f t="shared" si="7"/>
        <v>1.574931001920725</v>
      </c>
      <c r="S22" s="18">
        <f t="shared" si="7"/>
        <v>1.5824296219591396</v>
      </c>
      <c r="T22" s="18">
        <f t="shared" si="7"/>
        <v>1.5900782143983223</v>
      </c>
      <c r="U22" s="18">
        <f t="shared" si="7"/>
        <v>1.5978797786862886</v>
      </c>
      <c r="V22" s="18">
        <f t="shared" si="7"/>
        <v>1.6058373742600145</v>
      </c>
      <c r="W22" s="18">
        <f t="shared" si="7"/>
        <v>1.6139541217452147</v>
      </c>
      <c r="X22" s="18">
        <f t="shared" si="7"/>
        <v>1.6222332041801191</v>
      </c>
      <c r="Y22" s="18">
        <f t="shared" si="7"/>
        <v>1.6306778682637215</v>
      </c>
      <c r="Z22" s="18">
        <f t="shared" si="7"/>
        <v>1.6392914256289961</v>
      </c>
      <c r="AA22" s="18">
        <f t="shared" si="7"/>
        <v>1.648077254141576</v>
      </c>
      <c r="AB22" s="18">
        <f t="shared" si="7"/>
        <v>1.6570387992244073</v>
      </c>
      <c r="AC22" s="18">
        <f t="shared" si="7"/>
        <v>1.6661795752088955</v>
      </c>
      <c r="AD22" s="18">
        <f t="shared" si="7"/>
        <v>1.6755031667130735</v>
      </c>
      <c r="AE22" s="18">
        <f t="shared" si="7"/>
        <v>1.6850132300473351</v>
      </c>
      <c r="AF22" s="18">
        <f t="shared" si="7"/>
        <v>1.6947134946482816</v>
      </c>
      <c r="AG22" s="18">
        <f t="shared" si="7"/>
        <v>1.7046077645412474</v>
      </c>
      <c r="AH22" s="18">
        <f t="shared" si="7"/>
        <v>1.7146999198320723</v>
      </c>
      <c r="AI22" s="18">
        <f t="shared" si="7"/>
        <v>1.7249939182287137</v>
      </c>
      <c r="AJ22" s="18">
        <f t="shared" si="7"/>
        <v>1.7354937965932882</v>
      </c>
      <c r="AK22" s="19">
        <f t="shared" si="7"/>
        <v>1.7462036725251537</v>
      </c>
    </row>
    <row r="23" spans="2:37" s="4" customFormat="1" ht="5.45" customHeight="1" x14ac:dyDescent="0.15">
      <c r="B23" s="58"/>
      <c r="C23" s="35"/>
      <c r="D23" s="35"/>
      <c r="E23" s="20"/>
      <c r="F23" s="20"/>
      <c r="G23" s="100"/>
      <c r="H23" s="32"/>
      <c r="I23" s="35"/>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1"/>
    </row>
    <row r="24" spans="2:37" x14ac:dyDescent="0.25">
      <c r="B24" s="52"/>
      <c r="C24"/>
      <c r="D24" t="s">
        <v>43</v>
      </c>
      <c r="E24" s="22">
        <v>0.6</v>
      </c>
      <c r="F24" s="24">
        <v>0</v>
      </c>
      <c r="G24" s="162" t="s">
        <v>207</v>
      </c>
      <c r="H24" s="30"/>
      <c r="I24"/>
      <c r="J24" s="16">
        <f t="shared" ref="J24:J27" si="8">E24</f>
        <v>0.6</v>
      </c>
      <c r="K24" s="16">
        <f>J24*(1+$F24)</f>
        <v>0.6</v>
      </c>
      <c r="L24" s="16">
        <f t="shared" ref="L24:AK24" si="9">K24*(1+$F24)</f>
        <v>0.6</v>
      </c>
      <c r="M24" s="16">
        <f t="shared" si="9"/>
        <v>0.6</v>
      </c>
      <c r="N24" s="16">
        <f t="shared" si="9"/>
        <v>0.6</v>
      </c>
      <c r="O24" s="16">
        <f t="shared" si="9"/>
        <v>0.6</v>
      </c>
      <c r="P24" s="16">
        <f t="shared" si="9"/>
        <v>0.6</v>
      </c>
      <c r="Q24" s="16">
        <f t="shared" si="9"/>
        <v>0.6</v>
      </c>
      <c r="R24" s="16">
        <f t="shared" si="9"/>
        <v>0.6</v>
      </c>
      <c r="S24" s="16">
        <f t="shared" si="9"/>
        <v>0.6</v>
      </c>
      <c r="T24" s="16">
        <f t="shared" si="9"/>
        <v>0.6</v>
      </c>
      <c r="U24" s="16">
        <f t="shared" si="9"/>
        <v>0.6</v>
      </c>
      <c r="V24" s="16">
        <f t="shared" si="9"/>
        <v>0.6</v>
      </c>
      <c r="W24" s="16">
        <f t="shared" si="9"/>
        <v>0.6</v>
      </c>
      <c r="X24" s="16">
        <f t="shared" si="9"/>
        <v>0.6</v>
      </c>
      <c r="Y24" s="16">
        <f t="shared" si="9"/>
        <v>0.6</v>
      </c>
      <c r="Z24" s="16">
        <f t="shared" si="9"/>
        <v>0.6</v>
      </c>
      <c r="AA24" s="16">
        <f t="shared" si="9"/>
        <v>0.6</v>
      </c>
      <c r="AB24" s="16">
        <f t="shared" si="9"/>
        <v>0.6</v>
      </c>
      <c r="AC24" s="16">
        <f t="shared" si="9"/>
        <v>0.6</v>
      </c>
      <c r="AD24" s="16">
        <f t="shared" si="9"/>
        <v>0.6</v>
      </c>
      <c r="AE24" s="16">
        <f t="shared" si="9"/>
        <v>0.6</v>
      </c>
      <c r="AF24" s="16">
        <f t="shared" si="9"/>
        <v>0.6</v>
      </c>
      <c r="AG24" s="16">
        <f t="shared" si="9"/>
        <v>0.6</v>
      </c>
      <c r="AH24" s="16">
        <f t="shared" si="9"/>
        <v>0.6</v>
      </c>
      <c r="AI24" s="16">
        <f t="shared" si="9"/>
        <v>0.6</v>
      </c>
      <c r="AJ24" s="16">
        <f t="shared" si="9"/>
        <v>0.6</v>
      </c>
      <c r="AK24" s="17">
        <f t="shared" si="9"/>
        <v>0.6</v>
      </c>
    </row>
    <row r="25" spans="2:37" x14ac:dyDescent="0.25">
      <c r="B25" s="52"/>
      <c r="C25"/>
      <c r="D25" t="s">
        <v>44</v>
      </c>
      <c r="E25" s="22">
        <v>0.02</v>
      </c>
      <c r="F25" s="24">
        <v>0.02</v>
      </c>
      <c r="G25" s="162" t="s">
        <v>208</v>
      </c>
      <c r="H25" s="30"/>
      <c r="I25"/>
      <c r="J25" s="16">
        <f t="shared" si="8"/>
        <v>0.02</v>
      </c>
      <c r="K25" s="16">
        <f>J25*(1+$F25)</f>
        <v>2.0400000000000001E-2</v>
      </c>
      <c r="L25" s="16">
        <f t="shared" ref="L25:AK26" si="10">K25*(1+$F25)</f>
        <v>2.0808000000000004E-2</v>
      </c>
      <c r="M25" s="16">
        <f t="shared" si="10"/>
        <v>2.1224160000000002E-2</v>
      </c>
      <c r="N25" s="16">
        <f t="shared" si="10"/>
        <v>2.1648643200000001E-2</v>
      </c>
      <c r="O25" s="16">
        <f t="shared" si="10"/>
        <v>2.2081616064000002E-2</v>
      </c>
      <c r="P25" s="16">
        <f t="shared" si="10"/>
        <v>2.2523248385280002E-2</v>
      </c>
      <c r="Q25" s="16">
        <f t="shared" si="10"/>
        <v>2.2973713352985602E-2</v>
      </c>
      <c r="R25" s="16">
        <f t="shared" si="10"/>
        <v>2.3433187620045315E-2</v>
      </c>
      <c r="S25" s="16">
        <f t="shared" si="10"/>
        <v>2.3901851372446221E-2</v>
      </c>
      <c r="T25" s="16">
        <f t="shared" si="10"/>
        <v>2.4379888399895147E-2</v>
      </c>
      <c r="U25" s="16">
        <f t="shared" si="10"/>
        <v>2.4867486167893051E-2</v>
      </c>
      <c r="V25" s="16">
        <f t="shared" si="10"/>
        <v>2.5364835891250912E-2</v>
      </c>
      <c r="W25" s="16">
        <f t="shared" si="10"/>
        <v>2.5872132609075931E-2</v>
      </c>
      <c r="X25" s="16">
        <f t="shared" si="10"/>
        <v>2.6389575261257452E-2</v>
      </c>
      <c r="Y25" s="16">
        <f t="shared" si="10"/>
        <v>2.6917366766482601E-2</v>
      </c>
      <c r="Z25" s="16">
        <f t="shared" si="10"/>
        <v>2.7455714101812252E-2</v>
      </c>
      <c r="AA25" s="16">
        <f t="shared" si="10"/>
        <v>2.8004828383848497E-2</v>
      </c>
      <c r="AB25" s="16">
        <f t="shared" si="10"/>
        <v>2.8564924951525468E-2</v>
      </c>
      <c r="AC25" s="16">
        <f t="shared" si="10"/>
        <v>2.9136223450555977E-2</v>
      </c>
      <c r="AD25" s="16">
        <f t="shared" si="10"/>
        <v>2.9718947919567099E-2</v>
      </c>
      <c r="AE25" s="16">
        <f t="shared" si="10"/>
        <v>3.031332687795844E-2</v>
      </c>
      <c r="AF25" s="16">
        <f t="shared" si="10"/>
        <v>3.0919593415517609E-2</v>
      </c>
      <c r="AG25" s="16">
        <f t="shared" si="10"/>
        <v>3.1537985283827959E-2</v>
      </c>
      <c r="AH25" s="16">
        <f t="shared" si="10"/>
        <v>3.2168744989504519E-2</v>
      </c>
      <c r="AI25" s="16">
        <f t="shared" si="10"/>
        <v>3.2812119889294611E-2</v>
      </c>
      <c r="AJ25" s="16">
        <f t="shared" si="10"/>
        <v>3.3468362287080507E-2</v>
      </c>
      <c r="AK25" s="17">
        <f t="shared" si="10"/>
        <v>3.4137729532822118E-2</v>
      </c>
    </row>
    <row r="26" spans="2:37" x14ac:dyDescent="0.25">
      <c r="B26" s="52"/>
      <c r="C26"/>
      <c r="D26" t="s">
        <v>45</v>
      </c>
      <c r="E26" s="22"/>
      <c r="F26" s="24"/>
      <c r="G26" s="162"/>
      <c r="H26" s="30"/>
      <c r="I26"/>
      <c r="J26" s="16">
        <f t="shared" si="8"/>
        <v>0</v>
      </c>
      <c r="K26" s="16">
        <f>J26*(1+$F26)</f>
        <v>0</v>
      </c>
      <c r="L26" s="16">
        <f t="shared" si="10"/>
        <v>0</v>
      </c>
      <c r="M26" s="16">
        <f t="shared" si="10"/>
        <v>0</v>
      </c>
      <c r="N26" s="16">
        <f t="shared" si="10"/>
        <v>0</v>
      </c>
      <c r="O26" s="16">
        <f t="shared" si="10"/>
        <v>0</v>
      </c>
      <c r="P26" s="16">
        <f t="shared" si="10"/>
        <v>0</v>
      </c>
      <c r="Q26" s="16">
        <f t="shared" si="10"/>
        <v>0</v>
      </c>
      <c r="R26" s="16">
        <f t="shared" si="10"/>
        <v>0</v>
      </c>
      <c r="S26" s="16">
        <f t="shared" si="10"/>
        <v>0</v>
      </c>
      <c r="T26" s="16">
        <f t="shared" si="10"/>
        <v>0</v>
      </c>
      <c r="U26" s="16">
        <f t="shared" si="10"/>
        <v>0</v>
      </c>
      <c r="V26" s="16">
        <f t="shared" si="10"/>
        <v>0</v>
      </c>
      <c r="W26" s="16">
        <f t="shared" si="10"/>
        <v>0</v>
      </c>
      <c r="X26" s="16">
        <f t="shared" si="10"/>
        <v>0</v>
      </c>
      <c r="Y26" s="16">
        <f t="shared" si="10"/>
        <v>0</v>
      </c>
      <c r="Z26" s="16">
        <f t="shared" si="10"/>
        <v>0</v>
      </c>
      <c r="AA26" s="16">
        <f t="shared" si="10"/>
        <v>0</v>
      </c>
      <c r="AB26" s="16">
        <f t="shared" si="10"/>
        <v>0</v>
      </c>
      <c r="AC26" s="16">
        <f t="shared" si="10"/>
        <v>0</v>
      </c>
      <c r="AD26" s="16">
        <f t="shared" si="10"/>
        <v>0</v>
      </c>
      <c r="AE26" s="16">
        <f t="shared" si="10"/>
        <v>0</v>
      </c>
      <c r="AF26" s="16">
        <f t="shared" si="10"/>
        <v>0</v>
      </c>
      <c r="AG26" s="16">
        <f t="shared" si="10"/>
        <v>0</v>
      </c>
      <c r="AH26" s="16">
        <f t="shared" si="10"/>
        <v>0</v>
      </c>
      <c r="AI26" s="16">
        <f t="shared" si="10"/>
        <v>0</v>
      </c>
      <c r="AJ26" s="16">
        <f t="shared" si="10"/>
        <v>0</v>
      </c>
      <c r="AK26" s="17">
        <f t="shared" si="10"/>
        <v>0</v>
      </c>
    </row>
    <row r="27" spans="2:37" x14ac:dyDescent="0.25">
      <c r="B27" s="52"/>
      <c r="C27"/>
      <c r="D27" t="s">
        <v>46</v>
      </c>
      <c r="E27" s="22">
        <v>0.3</v>
      </c>
      <c r="F27" s="24">
        <v>0.02</v>
      </c>
      <c r="G27" s="162" t="s">
        <v>197</v>
      </c>
      <c r="H27" s="30"/>
      <c r="I27"/>
      <c r="J27" s="16">
        <f t="shared" si="8"/>
        <v>0.3</v>
      </c>
      <c r="K27" s="16">
        <f>J27*(1+$F27)</f>
        <v>0.30599999999999999</v>
      </c>
      <c r="L27" s="16">
        <f t="shared" ref="L27:AK27" si="11">K27*(1+$F27)</f>
        <v>0.31212000000000001</v>
      </c>
      <c r="M27" s="16">
        <f t="shared" si="11"/>
        <v>0.31836239999999999</v>
      </c>
      <c r="N27" s="16">
        <f t="shared" si="11"/>
        <v>0.32472964799999998</v>
      </c>
      <c r="O27" s="16">
        <f t="shared" si="11"/>
        <v>0.33122424095999997</v>
      </c>
      <c r="P27" s="16">
        <f t="shared" si="11"/>
        <v>0.3378487257792</v>
      </c>
      <c r="Q27" s="16">
        <f t="shared" si="11"/>
        <v>0.34460570029478399</v>
      </c>
      <c r="R27" s="16">
        <f t="shared" si="11"/>
        <v>0.35149781430067967</v>
      </c>
      <c r="S27" s="16">
        <f t="shared" si="11"/>
        <v>0.35852777058669327</v>
      </c>
      <c r="T27" s="16">
        <f t="shared" si="11"/>
        <v>0.36569832599842717</v>
      </c>
      <c r="U27" s="16">
        <f t="shared" si="11"/>
        <v>0.37301229251839574</v>
      </c>
      <c r="V27" s="16">
        <f t="shared" si="11"/>
        <v>0.38047253836876366</v>
      </c>
      <c r="W27" s="16">
        <f t="shared" si="11"/>
        <v>0.38808198913613895</v>
      </c>
      <c r="X27" s="16">
        <f t="shared" si="11"/>
        <v>0.39584362891886171</v>
      </c>
      <c r="Y27" s="16">
        <f t="shared" si="11"/>
        <v>0.40376050149723897</v>
      </c>
      <c r="Z27" s="16">
        <f t="shared" si="11"/>
        <v>0.41183571152718373</v>
      </c>
      <c r="AA27" s="16">
        <f t="shared" si="11"/>
        <v>0.42007242575772741</v>
      </c>
      <c r="AB27" s="16">
        <f t="shared" si="11"/>
        <v>0.42847387427288197</v>
      </c>
      <c r="AC27" s="16">
        <f t="shared" si="11"/>
        <v>0.43704335175833964</v>
      </c>
      <c r="AD27" s="16">
        <f t="shared" si="11"/>
        <v>0.44578421879350644</v>
      </c>
      <c r="AE27" s="16">
        <f t="shared" si="11"/>
        <v>0.45469990316937658</v>
      </c>
      <c r="AF27" s="16">
        <f t="shared" si="11"/>
        <v>0.46379390123276415</v>
      </c>
      <c r="AG27" s="16">
        <f t="shared" si="11"/>
        <v>0.47306977925741944</v>
      </c>
      <c r="AH27" s="16">
        <f t="shared" si="11"/>
        <v>0.48253117484256786</v>
      </c>
      <c r="AI27" s="16">
        <f t="shared" si="11"/>
        <v>0.49218179833941922</v>
      </c>
      <c r="AJ27" s="16">
        <f t="shared" si="11"/>
        <v>0.50202543430620761</v>
      </c>
      <c r="AK27" s="17">
        <f t="shared" si="11"/>
        <v>0.51206594299233177</v>
      </c>
    </row>
    <row r="28" spans="2:37" s="13" customFormat="1" x14ac:dyDescent="0.25">
      <c r="B28" s="12"/>
      <c r="C28" s="33"/>
      <c r="D28" s="33" t="s">
        <v>133</v>
      </c>
      <c r="E28" s="23">
        <f>SUM(E24:E27)</f>
        <v>0.91999999999999993</v>
      </c>
      <c r="F28" s="23"/>
      <c r="G28" s="163"/>
      <c r="H28" s="71"/>
      <c r="I28" s="33"/>
      <c r="J28" s="18">
        <f>SUM(J24:J27)</f>
        <v>0.91999999999999993</v>
      </c>
      <c r="K28" s="18">
        <f t="shared" ref="K28" si="12">SUM(K24:K27)</f>
        <v>0.92639999999999989</v>
      </c>
      <c r="L28" s="18">
        <f t="shared" ref="L28" si="13">SUM(L24:L27)</f>
        <v>0.93292799999999998</v>
      </c>
      <c r="M28" s="18">
        <f t="shared" ref="M28" si="14">SUM(M24:M27)</f>
        <v>0.93958655999999996</v>
      </c>
      <c r="N28" s="18">
        <f t="shared" ref="N28" si="15">SUM(N24:N27)</f>
        <v>0.94637829120000005</v>
      </c>
      <c r="O28" s="18">
        <f t="shared" ref="O28" si="16">SUM(O24:O27)</f>
        <v>0.95330585702400006</v>
      </c>
      <c r="P28" s="18">
        <f t="shared" ref="P28" si="17">SUM(P24:P27)</f>
        <v>0.96037197416447995</v>
      </c>
      <c r="Q28" s="18">
        <f t="shared" ref="Q28" si="18">SUM(Q24:Q27)</f>
        <v>0.96757941364776956</v>
      </c>
      <c r="R28" s="18">
        <f t="shared" ref="R28" si="19">SUM(R24:R27)</f>
        <v>0.9749310019207249</v>
      </c>
      <c r="S28" s="18">
        <f t="shared" ref="S28" si="20">SUM(S24:S27)</f>
        <v>0.98242962195913952</v>
      </c>
      <c r="T28" s="18">
        <f t="shared" ref="T28" si="21">SUM(T24:T27)</f>
        <v>0.99007821439832222</v>
      </c>
      <c r="U28" s="18">
        <f t="shared" ref="U28" si="22">SUM(U24:U27)</f>
        <v>0.99787977868628874</v>
      </c>
      <c r="V28" s="18">
        <f t="shared" ref="V28" si="23">SUM(V24:V27)</f>
        <v>1.0058373742600146</v>
      </c>
      <c r="W28" s="18">
        <f t="shared" ref="W28" si="24">SUM(W24:W27)</f>
        <v>1.0139541217452148</v>
      </c>
      <c r="X28" s="18">
        <f t="shared" ref="X28" si="25">SUM(X24:X27)</f>
        <v>1.022233204180119</v>
      </c>
      <c r="Y28" s="18">
        <f t="shared" ref="Y28" si="26">SUM(Y24:Y27)</f>
        <v>1.0306778682637217</v>
      </c>
      <c r="Z28" s="18">
        <f t="shared" ref="Z28" si="27">SUM(Z24:Z27)</f>
        <v>1.039291425628996</v>
      </c>
      <c r="AA28" s="18">
        <f t="shared" ref="AA28" si="28">SUM(AA24:AA27)</f>
        <v>1.0480772541415759</v>
      </c>
      <c r="AB28" s="18">
        <f t="shared" ref="AB28" si="29">SUM(AB24:AB27)</f>
        <v>1.0570387992244075</v>
      </c>
      <c r="AC28" s="18">
        <f t="shared" ref="AC28" si="30">SUM(AC24:AC27)</f>
        <v>1.0661795752088956</v>
      </c>
      <c r="AD28" s="18">
        <f t="shared" ref="AD28" si="31">SUM(AD24:AD27)</f>
        <v>1.0755031667130734</v>
      </c>
      <c r="AE28" s="18">
        <f t="shared" ref="AE28" si="32">SUM(AE24:AE27)</f>
        <v>1.085013230047335</v>
      </c>
      <c r="AF28" s="18">
        <f t="shared" ref="AF28" si="33">SUM(AF24:AF27)</f>
        <v>1.0947134946482817</v>
      </c>
      <c r="AG28" s="18">
        <f t="shared" ref="AG28" si="34">SUM(AG24:AG27)</f>
        <v>1.1046077645412473</v>
      </c>
      <c r="AH28" s="18">
        <f t="shared" ref="AH28" si="35">SUM(AH24:AH27)</f>
        <v>1.1146999198320724</v>
      </c>
      <c r="AI28" s="18">
        <f t="shared" ref="AI28" si="36">SUM(AI24:AI27)</f>
        <v>1.1249939182287139</v>
      </c>
      <c r="AJ28" s="18">
        <f t="shared" ref="AJ28" si="37">SUM(AJ24:AJ27)</f>
        <v>1.1354937965932881</v>
      </c>
      <c r="AK28" s="19">
        <f t="shared" ref="AK28" si="38">SUM(AK24:AK27)</f>
        <v>1.1462036725251539</v>
      </c>
    </row>
    <row r="29" spans="2:37" s="4" customFormat="1" ht="5.45" customHeight="1" x14ac:dyDescent="0.15">
      <c r="B29" s="58"/>
      <c r="C29" s="35"/>
      <c r="D29" s="35"/>
      <c r="E29" s="20"/>
      <c r="F29" s="20"/>
      <c r="G29" s="100"/>
      <c r="H29" s="32"/>
      <c r="I29" s="35"/>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1"/>
    </row>
    <row r="30" spans="2:37" x14ac:dyDescent="0.25">
      <c r="B30" s="52"/>
      <c r="C30"/>
      <c r="D30" t="s">
        <v>48</v>
      </c>
      <c r="E30" s="22"/>
      <c r="F30" s="22"/>
      <c r="G30" s="164"/>
      <c r="H30" s="30"/>
      <c r="I30"/>
      <c r="J30" s="16">
        <f t="shared" ref="J30:J33" si="39">E30</f>
        <v>0</v>
      </c>
      <c r="K30" s="16">
        <f>J30*(1+$F30)</f>
        <v>0</v>
      </c>
      <c r="L30" s="16">
        <f t="shared" ref="L30:AK30" si="40">K30*(1+$F30)</f>
        <v>0</v>
      </c>
      <c r="M30" s="16">
        <f t="shared" si="40"/>
        <v>0</v>
      </c>
      <c r="N30" s="16">
        <f t="shared" si="40"/>
        <v>0</v>
      </c>
      <c r="O30" s="16">
        <f t="shared" si="40"/>
        <v>0</v>
      </c>
      <c r="P30" s="16">
        <f t="shared" si="40"/>
        <v>0</v>
      </c>
      <c r="Q30" s="16">
        <f t="shared" si="40"/>
        <v>0</v>
      </c>
      <c r="R30" s="16">
        <f t="shared" si="40"/>
        <v>0</v>
      </c>
      <c r="S30" s="16">
        <f t="shared" si="40"/>
        <v>0</v>
      </c>
      <c r="T30" s="16">
        <f t="shared" si="40"/>
        <v>0</v>
      </c>
      <c r="U30" s="16">
        <f t="shared" si="40"/>
        <v>0</v>
      </c>
      <c r="V30" s="16">
        <f t="shared" si="40"/>
        <v>0</v>
      </c>
      <c r="W30" s="16">
        <f t="shared" si="40"/>
        <v>0</v>
      </c>
      <c r="X30" s="16">
        <f t="shared" si="40"/>
        <v>0</v>
      </c>
      <c r="Y30" s="16">
        <f t="shared" si="40"/>
        <v>0</v>
      </c>
      <c r="Z30" s="16">
        <f t="shared" si="40"/>
        <v>0</v>
      </c>
      <c r="AA30" s="16">
        <f t="shared" si="40"/>
        <v>0</v>
      </c>
      <c r="AB30" s="16">
        <f t="shared" si="40"/>
        <v>0</v>
      </c>
      <c r="AC30" s="16">
        <f t="shared" si="40"/>
        <v>0</v>
      </c>
      <c r="AD30" s="16">
        <f t="shared" si="40"/>
        <v>0</v>
      </c>
      <c r="AE30" s="16">
        <f t="shared" si="40"/>
        <v>0</v>
      </c>
      <c r="AF30" s="16">
        <f t="shared" si="40"/>
        <v>0</v>
      </c>
      <c r="AG30" s="16">
        <f t="shared" si="40"/>
        <v>0</v>
      </c>
      <c r="AH30" s="16">
        <f t="shared" si="40"/>
        <v>0</v>
      </c>
      <c r="AI30" s="16">
        <f t="shared" si="40"/>
        <v>0</v>
      </c>
      <c r="AJ30" s="16">
        <f t="shared" si="40"/>
        <v>0</v>
      </c>
      <c r="AK30" s="17">
        <f t="shared" si="40"/>
        <v>0</v>
      </c>
    </row>
    <row r="31" spans="2:37" x14ac:dyDescent="0.25">
      <c r="B31" s="52"/>
      <c r="C31"/>
      <c r="D31" t="s">
        <v>49</v>
      </c>
      <c r="E31" s="22"/>
      <c r="F31" s="22"/>
      <c r="G31" s="164"/>
      <c r="H31" s="30"/>
      <c r="I31"/>
      <c r="J31" s="16">
        <f t="shared" si="39"/>
        <v>0</v>
      </c>
      <c r="K31" s="16">
        <f>J31*(1+$F31)</f>
        <v>0</v>
      </c>
      <c r="L31" s="16">
        <f t="shared" ref="L31:AK32" si="41">K31*(1+$F31)</f>
        <v>0</v>
      </c>
      <c r="M31" s="16">
        <f t="shared" si="41"/>
        <v>0</v>
      </c>
      <c r="N31" s="16">
        <f t="shared" si="41"/>
        <v>0</v>
      </c>
      <c r="O31" s="16">
        <f t="shared" si="41"/>
        <v>0</v>
      </c>
      <c r="P31" s="16">
        <f t="shared" si="41"/>
        <v>0</v>
      </c>
      <c r="Q31" s="16">
        <f t="shared" si="41"/>
        <v>0</v>
      </c>
      <c r="R31" s="16">
        <f t="shared" si="41"/>
        <v>0</v>
      </c>
      <c r="S31" s="16">
        <f t="shared" si="41"/>
        <v>0</v>
      </c>
      <c r="T31" s="16">
        <f t="shared" si="41"/>
        <v>0</v>
      </c>
      <c r="U31" s="16">
        <f t="shared" si="41"/>
        <v>0</v>
      </c>
      <c r="V31" s="16">
        <f t="shared" si="41"/>
        <v>0</v>
      </c>
      <c r="W31" s="16">
        <f t="shared" si="41"/>
        <v>0</v>
      </c>
      <c r="X31" s="16">
        <f t="shared" si="41"/>
        <v>0</v>
      </c>
      <c r="Y31" s="16">
        <f t="shared" si="41"/>
        <v>0</v>
      </c>
      <c r="Z31" s="16">
        <f t="shared" si="41"/>
        <v>0</v>
      </c>
      <c r="AA31" s="16">
        <f t="shared" si="41"/>
        <v>0</v>
      </c>
      <c r="AB31" s="16">
        <f t="shared" si="41"/>
        <v>0</v>
      </c>
      <c r="AC31" s="16">
        <f t="shared" si="41"/>
        <v>0</v>
      </c>
      <c r="AD31" s="16">
        <f t="shared" si="41"/>
        <v>0</v>
      </c>
      <c r="AE31" s="16">
        <f t="shared" si="41"/>
        <v>0</v>
      </c>
      <c r="AF31" s="16">
        <f t="shared" si="41"/>
        <v>0</v>
      </c>
      <c r="AG31" s="16">
        <f t="shared" si="41"/>
        <v>0</v>
      </c>
      <c r="AH31" s="16">
        <f t="shared" si="41"/>
        <v>0</v>
      </c>
      <c r="AI31" s="16">
        <f t="shared" si="41"/>
        <v>0</v>
      </c>
      <c r="AJ31" s="16">
        <f t="shared" si="41"/>
        <v>0</v>
      </c>
      <c r="AK31" s="17">
        <f t="shared" si="41"/>
        <v>0</v>
      </c>
    </row>
    <row r="32" spans="2:37" x14ac:dyDescent="0.25">
      <c r="B32" s="52"/>
      <c r="C32"/>
      <c r="D32" t="s">
        <v>50</v>
      </c>
      <c r="E32" s="22"/>
      <c r="F32" s="24"/>
      <c r="G32" s="162"/>
      <c r="H32" s="30"/>
      <c r="I32"/>
      <c r="J32" s="16">
        <f t="shared" si="39"/>
        <v>0</v>
      </c>
      <c r="K32" s="16">
        <f>J32*(1+$F32)</f>
        <v>0</v>
      </c>
      <c r="L32" s="16">
        <f t="shared" si="41"/>
        <v>0</v>
      </c>
      <c r="M32" s="16">
        <f t="shared" si="41"/>
        <v>0</v>
      </c>
      <c r="N32" s="16">
        <f t="shared" si="41"/>
        <v>0</v>
      </c>
      <c r="O32" s="16">
        <f t="shared" si="41"/>
        <v>0</v>
      </c>
      <c r="P32" s="16">
        <f t="shared" si="41"/>
        <v>0</v>
      </c>
      <c r="Q32" s="16">
        <f t="shared" si="41"/>
        <v>0</v>
      </c>
      <c r="R32" s="16">
        <f t="shared" si="41"/>
        <v>0</v>
      </c>
      <c r="S32" s="16">
        <f t="shared" si="41"/>
        <v>0</v>
      </c>
      <c r="T32" s="16">
        <f t="shared" si="41"/>
        <v>0</v>
      </c>
      <c r="U32" s="16">
        <f t="shared" si="41"/>
        <v>0</v>
      </c>
      <c r="V32" s="16">
        <f t="shared" si="41"/>
        <v>0</v>
      </c>
      <c r="W32" s="16">
        <f t="shared" si="41"/>
        <v>0</v>
      </c>
      <c r="X32" s="16">
        <f t="shared" si="41"/>
        <v>0</v>
      </c>
      <c r="Y32" s="16">
        <f t="shared" si="41"/>
        <v>0</v>
      </c>
      <c r="Z32" s="16">
        <f t="shared" si="41"/>
        <v>0</v>
      </c>
      <c r="AA32" s="16">
        <f t="shared" si="41"/>
        <v>0</v>
      </c>
      <c r="AB32" s="16">
        <f t="shared" si="41"/>
        <v>0</v>
      </c>
      <c r="AC32" s="16">
        <f t="shared" si="41"/>
        <v>0</v>
      </c>
      <c r="AD32" s="16">
        <f t="shared" si="41"/>
        <v>0</v>
      </c>
      <c r="AE32" s="16">
        <f t="shared" si="41"/>
        <v>0</v>
      </c>
      <c r="AF32" s="16">
        <f t="shared" si="41"/>
        <v>0</v>
      </c>
      <c r="AG32" s="16">
        <f t="shared" si="41"/>
        <v>0</v>
      </c>
      <c r="AH32" s="16">
        <f t="shared" si="41"/>
        <v>0</v>
      </c>
      <c r="AI32" s="16">
        <f t="shared" si="41"/>
        <v>0</v>
      </c>
      <c r="AJ32" s="16">
        <f t="shared" si="41"/>
        <v>0</v>
      </c>
      <c r="AK32" s="17">
        <f t="shared" si="41"/>
        <v>0</v>
      </c>
    </row>
    <row r="33" spans="2:37" x14ac:dyDescent="0.25">
      <c r="B33" s="52"/>
      <c r="C33"/>
      <c r="D33" t="s">
        <v>51</v>
      </c>
      <c r="E33" s="22"/>
      <c r="F33" s="22"/>
      <c r="G33" s="164"/>
      <c r="H33" s="30"/>
      <c r="I33"/>
      <c r="J33" s="16">
        <f t="shared" si="39"/>
        <v>0</v>
      </c>
      <c r="K33" s="16">
        <f>J33*(1+$F33)</f>
        <v>0</v>
      </c>
      <c r="L33" s="16">
        <f t="shared" ref="L33:AK33" si="42">K33*(1+$F33)</f>
        <v>0</v>
      </c>
      <c r="M33" s="16">
        <f t="shared" si="42"/>
        <v>0</v>
      </c>
      <c r="N33" s="16">
        <f t="shared" si="42"/>
        <v>0</v>
      </c>
      <c r="O33" s="16">
        <f t="shared" si="42"/>
        <v>0</v>
      </c>
      <c r="P33" s="16">
        <f t="shared" si="42"/>
        <v>0</v>
      </c>
      <c r="Q33" s="16">
        <f t="shared" si="42"/>
        <v>0</v>
      </c>
      <c r="R33" s="16">
        <f t="shared" si="42"/>
        <v>0</v>
      </c>
      <c r="S33" s="16">
        <f t="shared" si="42"/>
        <v>0</v>
      </c>
      <c r="T33" s="16">
        <f t="shared" si="42"/>
        <v>0</v>
      </c>
      <c r="U33" s="16">
        <f t="shared" si="42"/>
        <v>0</v>
      </c>
      <c r="V33" s="16">
        <f t="shared" si="42"/>
        <v>0</v>
      </c>
      <c r="W33" s="16">
        <f t="shared" si="42"/>
        <v>0</v>
      </c>
      <c r="X33" s="16">
        <f t="shared" si="42"/>
        <v>0</v>
      </c>
      <c r="Y33" s="16">
        <f t="shared" si="42"/>
        <v>0</v>
      </c>
      <c r="Z33" s="16">
        <f t="shared" si="42"/>
        <v>0</v>
      </c>
      <c r="AA33" s="16">
        <f t="shared" si="42"/>
        <v>0</v>
      </c>
      <c r="AB33" s="16">
        <f t="shared" si="42"/>
        <v>0</v>
      </c>
      <c r="AC33" s="16">
        <f t="shared" si="42"/>
        <v>0</v>
      </c>
      <c r="AD33" s="16">
        <f t="shared" si="42"/>
        <v>0</v>
      </c>
      <c r="AE33" s="16">
        <f t="shared" si="42"/>
        <v>0</v>
      </c>
      <c r="AF33" s="16">
        <f t="shared" si="42"/>
        <v>0</v>
      </c>
      <c r="AG33" s="16">
        <f t="shared" si="42"/>
        <v>0</v>
      </c>
      <c r="AH33" s="16">
        <f t="shared" si="42"/>
        <v>0</v>
      </c>
      <c r="AI33" s="16">
        <f t="shared" si="42"/>
        <v>0</v>
      </c>
      <c r="AJ33" s="16">
        <f t="shared" si="42"/>
        <v>0</v>
      </c>
      <c r="AK33" s="17">
        <f t="shared" si="42"/>
        <v>0</v>
      </c>
    </row>
    <row r="34" spans="2:37" s="13" customFormat="1" x14ac:dyDescent="0.25">
      <c r="B34" s="12"/>
      <c r="C34" s="33"/>
      <c r="D34" s="33" t="s">
        <v>134</v>
      </c>
      <c r="E34" s="23">
        <f>SUM(E30:E33)</f>
        <v>0</v>
      </c>
      <c r="F34" s="23"/>
      <c r="G34" s="163"/>
      <c r="H34" s="71"/>
      <c r="I34" s="33"/>
      <c r="J34" s="18">
        <f>SUM(J30:J33)</f>
        <v>0</v>
      </c>
      <c r="K34" s="18">
        <f t="shared" ref="K34" si="43">SUM(K30:K33)</f>
        <v>0</v>
      </c>
      <c r="L34" s="18">
        <f t="shared" ref="L34" si="44">SUM(L30:L33)</f>
        <v>0</v>
      </c>
      <c r="M34" s="18">
        <f t="shared" ref="M34" si="45">SUM(M30:M33)</f>
        <v>0</v>
      </c>
      <c r="N34" s="18">
        <f t="shared" ref="N34" si="46">SUM(N30:N33)</f>
        <v>0</v>
      </c>
      <c r="O34" s="18">
        <f t="shared" ref="O34" si="47">SUM(O30:O33)</f>
        <v>0</v>
      </c>
      <c r="P34" s="18">
        <f t="shared" ref="P34" si="48">SUM(P30:P33)</f>
        <v>0</v>
      </c>
      <c r="Q34" s="18">
        <f t="shared" ref="Q34" si="49">SUM(Q30:Q33)</f>
        <v>0</v>
      </c>
      <c r="R34" s="18">
        <f t="shared" ref="R34" si="50">SUM(R30:R33)</f>
        <v>0</v>
      </c>
      <c r="S34" s="18">
        <f t="shared" ref="S34" si="51">SUM(S30:S33)</f>
        <v>0</v>
      </c>
      <c r="T34" s="18">
        <f t="shared" ref="T34" si="52">SUM(T30:T33)</f>
        <v>0</v>
      </c>
      <c r="U34" s="18">
        <f t="shared" ref="U34" si="53">SUM(U30:U33)</f>
        <v>0</v>
      </c>
      <c r="V34" s="18">
        <f t="shared" ref="V34" si="54">SUM(V30:V33)</f>
        <v>0</v>
      </c>
      <c r="W34" s="18">
        <f t="shared" ref="W34" si="55">SUM(W30:W33)</f>
        <v>0</v>
      </c>
      <c r="X34" s="18">
        <f t="shared" ref="X34" si="56">SUM(X30:X33)</f>
        <v>0</v>
      </c>
      <c r="Y34" s="18">
        <f t="shared" ref="Y34" si="57">SUM(Y30:Y33)</f>
        <v>0</v>
      </c>
      <c r="Z34" s="18">
        <f t="shared" ref="Z34" si="58">SUM(Z30:Z33)</f>
        <v>0</v>
      </c>
      <c r="AA34" s="18">
        <f t="shared" ref="AA34" si="59">SUM(AA30:AA33)</f>
        <v>0</v>
      </c>
      <c r="AB34" s="18">
        <f t="shared" ref="AB34" si="60">SUM(AB30:AB33)</f>
        <v>0</v>
      </c>
      <c r="AC34" s="18">
        <f t="shared" ref="AC34" si="61">SUM(AC30:AC33)</f>
        <v>0</v>
      </c>
      <c r="AD34" s="18">
        <f t="shared" ref="AD34" si="62">SUM(AD30:AD33)</f>
        <v>0</v>
      </c>
      <c r="AE34" s="18">
        <f t="shared" ref="AE34" si="63">SUM(AE30:AE33)</f>
        <v>0</v>
      </c>
      <c r="AF34" s="18">
        <f t="shared" ref="AF34" si="64">SUM(AF30:AF33)</f>
        <v>0</v>
      </c>
      <c r="AG34" s="18">
        <f t="shared" ref="AG34" si="65">SUM(AG30:AG33)</f>
        <v>0</v>
      </c>
      <c r="AH34" s="18">
        <f t="shared" ref="AH34" si="66">SUM(AH30:AH33)</f>
        <v>0</v>
      </c>
      <c r="AI34" s="18">
        <f t="shared" ref="AI34" si="67">SUM(AI30:AI33)</f>
        <v>0</v>
      </c>
      <c r="AJ34" s="18">
        <f t="shared" ref="AJ34" si="68">SUM(AJ30:AJ33)</f>
        <v>0</v>
      </c>
      <c r="AK34" s="19">
        <f t="shared" ref="AK34" si="69">SUM(AK30:AK33)</f>
        <v>0</v>
      </c>
    </row>
    <row r="35" spans="2:37" s="4" customFormat="1" ht="5.45" customHeight="1" x14ac:dyDescent="0.15">
      <c r="B35" s="58"/>
      <c r="C35" s="35"/>
      <c r="D35" s="35"/>
      <c r="E35" s="20"/>
      <c r="F35" s="20"/>
      <c r="G35" s="100"/>
      <c r="H35" s="32"/>
      <c r="I35" s="35"/>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1"/>
    </row>
    <row r="36" spans="2:37" x14ac:dyDescent="0.25">
      <c r="B36" s="52"/>
      <c r="C36"/>
      <c r="D36" t="s">
        <v>53</v>
      </c>
      <c r="E36" s="22"/>
      <c r="F36" s="22"/>
      <c r="G36" s="164"/>
      <c r="H36" s="30"/>
      <c r="I36"/>
      <c r="J36" s="16">
        <f t="shared" ref="J36:J39" si="70">E36</f>
        <v>0</v>
      </c>
      <c r="K36" s="16">
        <f>J36*(1+$F36)</f>
        <v>0</v>
      </c>
      <c r="L36" s="16">
        <f t="shared" ref="L36:AK36" si="71">K36*(1+$F36)</f>
        <v>0</v>
      </c>
      <c r="M36" s="16">
        <f t="shared" si="71"/>
        <v>0</v>
      </c>
      <c r="N36" s="16">
        <f t="shared" si="71"/>
        <v>0</v>
      </c>
      <c r="O36" s="16">
        <f t="shared" si="71"/>
        <v>0</v>
      </c>
      <c r="P36" s="16">
        <f t="shared" si="71"/>
        <v>0</v>
      </c>
      <c r="Q36" s="16">
        <f t="shared" si="71"/>
        <v>0</v>
      </c>
      <c r="R36" s="16">
        <f t="shared" si="71"/>
        <v>0</v>
      </c>
      <c r="S36" s="16">
        <f t="shared" si="71"/>
        <v>0</v>
      </c>
      <c r="T36" s="16">
        <f t="shared" si="71"/>
        <v>0</v>
      </c>
      <c r="U36" s="16">
        <f t="shared" si="71"/>
        <v>0</v>
      </c>
      <c r="V36" s="16">
        <f t="shared" si="71"/>
        <v>0</v>
      </c>
      <c r="W36" s="16">
        <f t="shared" si="71"/>
        <v>0</v>
      </c>
      <c r="X36" s="16">
        <f t="shared" si="71"/>
        <v>0</v>
      </c>
      <c r="Y36" s="16">
        <f t="shared" si="71"/>
        <v>0</v>
      </c>
      <c r="Z36" s="16">
        <f t="shared" si="71"/>
        <v>0</v>
      </c>
      <c r="AA36" s="16">
        <f t="shared" si="71"/>
        <v>0</v>
      </c>
      <c r="AB36" s="16">
        <f t="shared" si="71"/>
        <v>0</v>
      </c>
      <c r="AC36" s="16">
        <f t="shared" si="71"/>
        <v>0</v>
      </c>
      <c r="AD36" s="16">
        <f t="shared" si="71"/>
        <v>0</v>
      </c>
      <c r="AE36" s="16">
        <f t="shared" si="71"/>
        <v>0</v>
      </c>
      <c r="AF36" s="16">
        <f t="shared" si="71"/>
        <v>0</v>
      </c>
      <c r="AG36" s="16">
        <f t="shared" si="71"/>
        <v>0</v>
      </c>
      <c r="AH36" s="16">
        <f t="shared" si="71"/>
        <v>0</v>
      </c>
      <c r="AI36" s="16">
        <f t="shared" si="71"/>
        <v>0</v>
      </c>
      <c r="AJ36" s="16">
        <f t="shared" si="71"/>
        <v>0</v>
      </c>
      <c r="AK36" s="17">
        <f t="shared" si="71"/>
        <v>0</v>
      </c>
    </row>
    <row r="37" spans="2:37" x14ac:dyDescent="0.25">
      <c r="B37" s="52"/>
      <c r="C37"/>
      <c r="D37" t="s">
        <v>54</v>
      </c>
      <c r="E37" s="22"/>
      <c r="F37" s="22"/>
      <c r="G37" s="164"/>
      <c r="H37" s="30"/>
      <c r="I37"/>
      <c r="J37" s="16">
        <f t="shared" si="70"/>
        <v>0</v>
      </c>
      <c r="K37" s="16">
        <f>J37*(1+$F37)</f>
        <v>0</v>
      </c>
      <c r="L37" s="16">
        <f t="shared" ref="L37:AK38" si="72">K37*(1+$F37)</f>
        <v>0</v>
      </c>
      <c r="M37" s="16">
        <f t="shared" si="72"/>
        <v>0</v>
      </c>
      <c r="N37" s="16">
        <f t="shared" si="72"/>
        <v>0</v>
      </c>
      <c r="O37" s="16">
        <f t="shared" si="72"/>
        <v>0</v>
      </c>
      <c r="P37" s="16">
        <f t="shared" si="72"/>
        <v>0</v>
      </c>
      <c r="Q37" s="16">
        <f t="shared" si="72"/>
        <v>0</v>
      </c>
      <c r="R37" s="16">
        <f t="shared" si="72"/>
        <v>0</v>
      </c>
      <c r="S37" s="16">
        <f t="shared" si="72"/>
        <v>0</v>
      </c>
      <c r="T37" s="16">
        <f t="shared" si="72"/>
        <v>0</v>
      </c>
      <c r="U37" s="16">
        <f t="shared" si="72"/>
        <v>0</v>
      </c>
      <c r="V37" s="16">
        <f t="shared" si="72"/>
        <v>0</v>
      </c>
      <c r="W37" s="16">
        <f t="shared" si="72"/>
        <v>0</v>
      </c>
      <c r="X37" s="16">
        <f t="shared" si="72"/>
        <v>0</v>
      </c>
      <c r="Y37" s="16">
        <f t="shared" si="72"/>
        <v>0</v>
      </c>
      <c r="Z37" s="16">
        <f t="shared" si="72"/>
        <v>0</v>
      </c>
      <c r="AA37" s="16">
        <f t="shared" si="72"/>
        <v>0</v>
      </c>
      <c r="AB37" s="16">
        <f t="shared" si="72"/>
        <v>0</v>
      </c>
      <c r="AC37" s="16">
        <f t="shared" si="72"/>
        <v>0</v>
      </c>
      <c r="AD37" s="16">
        <f t="shared" si="72"/>
        <v>0</v>
      </c>
      <c r="AE37" s="16">
        <f t="shared" si="72"/>
        <v>0</v>
      </c>
      <c r="AF37" s="16">
        <f t="shared" si="72"/>
        <v>0</v>
      </c>
      <c r="AG37" s="16">
        <f t="shared" si="72"/>
        <v>0</v>
      </c>
      <c r="AH37" s="16">
        <f t="shared" si="72"/>
        <v>0</v>
      </c>
      <c r="AI37" s="16">
        <f t="shared" si="72"/>
        <v>0</v>
      </c>
      <c r="AJ37" s="16">
        <f t="shared" si="72"/>
        <v>0</v>
      </c>
      <c r="AK37" s="17">
        <f t="shared" si="72"/>
        <v>0</v>
      </c>
    </row>
    <row r="38" spans="2:37" x14ac:dyDescent="0.25">
      <c r="B38" s="52"/>
      <c r="C38"/>
      <c r="D38" t="s">
        <v>55</v>
      </c>
      <c r="E38" s="22"/>
      <c r="F38" s="24"/>
      <c r="G38" s="162"/>
      <c r="H38" s="30"/>
      <c r="I38"/>
      <c r="J38" s="16">
        <f t="shared" si="70"/>
        <v>0</v>
      </c>
      <c r="K38" s="16">
        <f>J38*(1+$F38)</f>
        <v>0</v>
      </c>
      <c r="L38" s="16">
        <f t="shared" si="72"/>
        <v>0</v>
      </c>
      <c r="M38" s="16">
        <f t="shared" si="72"/>
        <v>0</v>
      </c>
      <c r="N38" s="16">
        <f t="shared" si="72"/>
        <v>0</v>
      </c>
      <c r="O38" s="16">
        <f t="shared" si="72"/>
        <v>0</v>
      </c>
      <c r="P38" s="16">
        <f t="shared" si="72"/>
        <v>0</v>
      </c>
      <c r="Q38" s="16">
        <f t="shared" si="72"/>
        <v>0</v>
      </c>
      <c r="R38" s="16">
        <f t="shared" si="72"/>
        <v>0</v>
      </c>
      <c r="S38" s="16">
        <f t="shared" si="72"/>
        <v>0</v>
      </c>
      <c r="T38" s="16">
        <f t="shared" si="72"/>
        <v>0</v>
      </c>
      <c r="U38" s="16">
        <f t="shared" si="72"/>
        <v>0</v>
      </c>
      <c r="V38" s="16">
        <f t="shared" si="72"/>
        <v>0</v>
      </c>
      <c r="W38" s="16">
        <f t="shared" si="72"/>
        <v>0</v>
      </c>
      <c r="X38" s="16">
        <f t="shared" si="72"/>
        <v>0</v>
      </c>
      <c r="Y38" s="16">
        <f t="shared" si="72"/>
        <v>0</v>
      </c>
      <c r="Z38" s="16">
        <f t="shared" si="72"/>
        <v>0</v>
      </c>
      <c r="AA38" s="16">
        <f t="shared" si="72"/>
        <v>0</v>
      </c>
      <c r="AB38" s="16">
        <f t="shared" si="72"/>
        <v>0</v>
      </c>
      <c r="AC38" s="16">
        <f t="shared" si="72"/>
        <v>0</v>
      </c>
      <c r="AD38" s="16">
        <f t="shared" si="72"/>
        <v>0</v>
      </c>
      <c r="AE38" s="16">
        <f t="shared" si="72"/>
        <v>0</v>
      </c>
      <c r="AF38" s="16">
        <f t="shared" si="72"/>
        <v>0</v>
      </c>
      <c r="AG38" s="16">
        <f t="shared" si="72"/>
        <v>0</v>
      </c>
      <c r="AH38" s="16">
        <f t="shared" si="72"/>
        <v>0</v>
      </c>
      <c r="AI38" s="16">
        <f t="shared" si="72"/>
        <v>0</v>
      </c>
      <c r="AJ38" s="16">
        <f t="shared" si="72"/>
        <v>0</v>
      </c>
      <c r="AK38" s="17">
        <f t="shared" si="72"/>
        <v>0</v>
      </c>
    </row>
    <row r="39" spans="2:37" x14ac:dyDescent="0.25">
      <c r="B39" s="52"/>
      <c r="C39"/>
      <c r="D39" t="s">
        <v>56</v>
      </c>
      <c r="E39" s="22"/>
      <c r="F39" s="22"/>
      <c r="G39" s="164"/>
      <c r="H39" s="30"/>
      <c r="I39"/>
      <c r="J39" s="16">
        <f t="shared" si="70"/>
        <v>0</v>
      </c>
      <c r="K39" s="16">
        <f>J39*(1+$F39)</f>
        <v>0</v>
      </c>
      <c r="L39" s="16">
        <f t="shared" ref="L39:AK39" si="73">K39*(1+$F39)</f>
        <v>0</v>
      </c>
      <c r="M39" s="16">
        <f t="shared" si="73"/>
        <v>0</v>
      </c>
      <c r="N39" s="16">
        <f t="shared" si="73"/>
        <v>0</v>
      </c>
      <c r="O39" s="16">
        <f t="shared" si="73"/>
        <v>0</v>
      </c>
      <c r="P39" s="16">
        <f t="shared" si="73"/>
        <v>0</v>
      </c>
      <c r="Q39" s="16">
        <f t="shared" si="73"/>
        <v>0</v>
      </c>
      <c r="R39" s="16">
        <f t="shared" si="73"/>
        <v>0</v>
      </c>
      <c r="S39" s="16">
        <f t="shared" si="73"/>
        <v>0</v>
      </c>
      <c r="T39" s="16">
        <f t="shared" si="73"/>
        <v>0</v>
      </c>
      <c r="U39" s="16">
        <f t="shared" si="73"/>
        <v>0</v>
      </c>
      <c r="V39" s="16">
        <f t="shared" si="73"/>
        <v>0</v>
      </c>
      <c r="W39" s="16">
        <f t="shared" si="73"/>
        <v>0</v>
      </c>
      <c r="X39" s="16">
        <f t="shared" si="73"/>
        <v>0</v>
      </c>
      <c r="Y39" s="16">
        <f t="shared" si="73"/>
        <v>0</v>
      </c>
      <c r="Z39" s="16">
        <f t="shared" si="73"/>
        <v>0</v>
      </c>
      <c r="AA39" s="16">
        <f t="shared" si="73"/>
        <v>0</v>
      </c>
      <c r="AB39" s="16">
        <f t="shared" si="73"/>
        <v>0</v>
      </c>
      <c r="AC39" s="16">
        <f t="shared" si="73"/>
        <v>0</v>
      </c>
      <c r="AD39" s="16">
        <f t="shared" si="73"/>
        <v>0</v>
      </c>
      <c r="AE39" s="16">
        <f t="shared" si="73"/>
        <v>0</v>
      </c>
      <c r="AF39" s="16">
        <f t="shared" si="73"/>
        <v>0</v>
      </c>
      <c r="AG39" s="16">
        <f t="shared" si="73"/>
        <v>0</v>
      </c>
      <c r="AH39" s="16">
        <f t="shared" si="73"/>
        <v>0</v>
      </c>
      <c r="AI39" s="16">
        <f t="shared" si="73"/>
        <v>0</v>
      </c>
      <c r="AJ39" s="16">
        <f t="shared" si="73"/>
        <v>0</v>
      </c>
      <c r="AK39" s="17">
        <f t="shared" si="73"/>
        <v>0</v>
      </c>
    </row>
    <row r="40" spans="2:37" s="13" customFormat="1" x14ac:dyDescent="0.25">
      <c r="B40" s="12"/>
      <c r="C40" s="33"/>
      <c r="D40" s="33" t="s">
        <v>57</v>
      </c>
      <c r="E40" s="23">
        <f>SUM(E36:E39)</f>
        <v>0</v>
      </c>
      <c r="F40" s="23"/>
      <c r="G40" s="163"/>
      <c r="H40" s="71"/>
      <c r="I40" s="33"/>
      <c r="J40" s="18">
        <f>SUM(J36:J39)</f>
        <v>0</v>
      </c>
      <c r="K40" s="18">
        <f t="shared" ref="K40" si="74">SUM(K36:K39)</f>
        <v>0</v>
      </c>
      <c r="L40" s="18">
        <f t="shared" ref="L40" si="75">SUM(L36:L39)</f>
        <v>0</v>
      </c>
      <c r="M40" s="18">
        <f t="shared" ref="M40" si="76">SUM(M36:M39)</f>
        <v>0</v>
      </c>
      <c r="N40" s="18">
        <f t="shared" ref="N40" si="77">SUM(N36:N39)</f>
        <v>0</v>
      </c>
      <c r="O40" s="18">
        <f t="shared" ref="O40" si="78">SUM(O36:O39)</f>
        <v>0</v>
      </c>
      <c r="P40" s="18">
        <f t="shared" ref="P40" si="79">SUM(P36:P39)</f>
        <v>0</v>
      </c>
      <c r="Q40" s="18">
        <f t="shared" ref="Q40" si="80">SUM(Q36:Q39)</f>
        <v>0</v>
      </c>
      <c r="R40" s="18">
        <f t="shared" ref="R40" si="81">SUM(R36:R39)</f>
        <v>0</v>
      </c>
      <c r="S40" s="18">
        <f t="shared" ref="S40" si="82">SUM(S36:S39)</f>
        <v>0</v>
      </c>
      <c r="T40" s="18">
        <f t="shared" ref="T40" si="83">SUM(T36:T39)</f>
        <v>0</v>
      </c>
      <c r="U40" s="18">
        <f t="shared" ref="U40" si="84">SUM(U36:U39)</f>
        <v>0</v>
      </c>
      <c r="V40" s="18">
        <f t="shared" ref="V40" si="85">SUM(V36:V39)</f>
        <v>0</v>
      </c>
      <c r="W40" s="18">
        <f t="shared" ref="W40" si="86">SUM(W36:W39)</f>
        <v>0</v>
      </c>
      <c r="X40" s="18">
        <f t="shared" ref="X40" si="87">SUM(X36:X39)</f>
        <v>0</v>
      </c>
      <c r="Y40" s="18">
        <f t="shared" ref="Y40" si="88">SUM(Y36:Y39)</f>
        <v>0</v>
      </c>
      <c r="Z40" s="18">
        <f t="shared" ref="Z40" si="89">SUM(Z36:Z39)</f>
        <v>0</v>
      </c>
      <c r="AA40" s="18">
        <f t="shared" ref="AA40" si="90">SUM(AA36:AA39)</f>
        <v>0</v>
      </c>
      <c r="AB40" s="18">
        <f t="shared" ref="AB40" si="91">SUM(AB36:AB39)</f>
        <v>0</v>
      </c>
      <c r="AC40" s="18">
        <f t="shared" ref="AC40" si="92">SUM(AC36:AC39)</f>
        <v>0</v>
      </c>
      <c r="AD40" s="18">
        <f t="shared" ref="AD40" si="93">SUM(AD36:AD39)</f>
        <v>0</v>
      </c>
      <c r="AE40" s="18">
        <f t="shared" ref="AE40" si="94">SUM(AE36:AE39)</f>
        <v>0</v>
      </c>
      <c r="AF40" s="18">
        <f t="shared" ref="AF40" si="95">SUM(AF36:AF39)</f>
        <v>0</v>
      </c>
      <c r="AG40" s="18">
        <f t="shared" ref="AG40" si="96">SUM(AG36:AG39)</f>
        <v>0</v>
      </c>
      <c r="AH40" s="18">
        <f t="shared" ref="AH40" si="97">SUM(AH36:AH39)</f>
        <v>0</v>
      </c>
      <c r="AI40" s="18">
        <f t="shared" ref="AI40" si="98">SUM(AI36:AI39)</f>
        <v>0</v>
      </c>
      <c r="AJ40" s="18">
        <f t="shared" ref="AJ40" si="99">SUM(AJ36:AJ39)</f>
        <v>0</v>
      </c>
      <c r="AK40" s="19">
        <f t="shared" ref="AK40" si="100">SUM(AK36:AK39)</f>
        <v>0</v>
      </c>
    </row>
    <row r="41" spans="2:37" s="4" customFormat="1" ht="5.45" customHeight="1" x14ac:dyDescent="0.15">
      <c r="B41" s="58"/>
      <c r="C41" s="35"/>
      <c r="D41" s="35"/>
      <c r="E41" s="20"/>
      <c r="F41" s="20"/>
      <c r="G41" s="100"/>
      <c r="H41" s="32"/>
      <c r="I41" s="35"/>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1"/>
    </row>
    <row r="42" spans="2:37" x14ac:dyDescent="0.25">
      <c r="B42" s="52"/>
      <c r="C42"/>
      <c r="D42" t="s">
        <v>58</v>
      </c>
      <c r="E42" s="22"/>
      <c r="F42" s="22"/>
      <c r="G42" s="164"/>
      <c r="H42" s="30"/>
      <c r="I42"/>
      <c r="J42" s="16">
        <f t="shared" ref="J42:J45" si="101">E42</f>
        <v>0</v>
      </c>
      <c r="K42" s="16">
        <f>J42*(1+$F42)</f>
        <v>0</v>
      </c>
      <c r="L42" s="16">
        <f t="shared" ref="L42:AK42" si="102">K42*(1+$F42)</f>
        <v>0</v>
      </c>
      <c r="M42" s="16">
        <f t="shared" si="102"/>
        <v>0</v>
      </c>
      <c r="N42" s="16">
        <f t="shared" si="102"/>
        <v>0</v>
      </c>
      <c r="O42" s="16">
        <f t="shared" si="102"/>
        <v>0</v>
      </c>
      <c r="P42" s="16">
        <f t="shared" si="102"/>
        <v>0</v>
      </c>
      <c r="Q42" s="16">
        <f t="shared" si="102"/>
        <v>0</v>
      </c>
      <c r="R42" s="16">
        <f t="shared" si="102"/>
        <v>0</v>
      </c>
      <c r="S42" s="16">
        <f t="shared" si="102"/>
        <v>0</v>
      </c>
      <c r="T42" s="16">
        <f t="shared" si="102"/>
        <v>0</v>
      </c>
      <c r="U42" s="16">
        <f t="shared" si="102"/>
        <v>0</v>
      </c>
      <c r="V42" s="16">
        <f t="shared" si="102"/>
        <v>0</v>
      </c>
      <c r="W42" s="16">
        <f t="shared" si="102"/>
        <v>0</v>
      </c>
      <c r="X42" s="16">
        <f t="shared" si="102"/>
        <v>0</v>
      </c>
      <c r="Y42" s="16">
        <f t="shared" si="102"/>
        <v>0</v>
      </c>
      <c r="Z42" s="16">
        <f t="shared" si="102"/>
        <v>0</v>
      </c>
      <c r="AA42" s="16">
        <f t="shared" si="102"/>
        <v>0</v>
      </c>
      <c r="AB42" s="16">
        <f t="shared" si="102"/>
        <v>0</v>
      </c>
      <c r="AC42" s="16">
        <f t="shared" si="102"/>
        <v>0</v>
      </c>
      <c r="AD42" s="16">
        <f t="shared" si="102"/>
        <v>0</v>
      </c>
      <c r="AE42" s="16">
        <f t="shared" si="102"/>
        <v>0</v>
      </c>
      <c r="AF42" s="16">
        <f t="shared" si="102"/>
        <v>0</v>
      </c>
      <c r="AG42" s="16">
        <f t="shared" si="102"/>
        <v>0</v>
      </c>
      <c r="AH42" s="16">
        <f t="shared" si="102"/>
        <v>0</v>
      </c>
      <c r="AI42" s="16">
        <f t="shared" si="102"/>
        <v>0</v>
      </c>
      <c r="AJ42" s="16">
        <f t="shared" si="102"/>
        <v>0</v>
      </c>
      <c r="AK42" s="17">
        <f t="shared" si="102"/>
        <v>0</v>
      </c>
    </row>
    <row r="43" spans="2:37" x14ac:dyDescent="0.25">
      <c r="B43" s="52"/>
      <c r="C43"/>
      <c r="D43" t="s">
        <v>59</v>
      </c>
      <c r="E43" s="22">
        <v>5</v>
      </c>
      <c r="F43" s="24">
        <v>0.02</v>
      </c>
      <c r="G43" s="162" t="s">
        <v>201</v>
      </c>
      <c r="H43" s="30"/>
      <c r="I43"/>
      <c r="J43" s="16">
        <f t="shared" si="101"/>
        <v>5</v>
      </c>
      <c r="K43" s="16">
        <f>J43*(1+$F43)</f>
        <v>5.0999999999999996</v>
      </c>
      <c r="L43" s="16">
        <f t="shared" ref="L43:AK44" si="103">K43*(1+$F43)</f>
        <v>5.202</v>
      </c>
      <c r="M43" s="16">
        <f t="shared" si="103"/>
        <v>5.3060400000000003</v>
      </c>
      <c r="N43" s="16">
        <f t="shared" si="103"/>
        <v>5.4121608000000005</v>
      </c>
      <c r="O43" s="16">
        <f t="shared" si="103"/>
        <v>5.5204040160000005</v>
      </c>
      <c r="P43" s="16">
        <f t="shared" si="103"/>
        <v>5.6308120963200006</v>
      </c>
      <c r="Q43" s="16">
        <f t="shared" si="103"/>
        <v>5.7434283382464004</v>
      </c>
      <c r="R43" s="16">
        <f t="shared" si="103"/>
        <v>5.8582969050113283</v>
      </c>
      <c r="S43" s="16">
        <f t="shared" si="103"/>
        <v>5.9754628431115551</v>
      </c>
      <c r="T43" s="16">
        <f t="shared" si="103"/>
        <v>6.094972099973786</v>
      </c>
      <c r="U43" s="16">
        <f t="shared" si="103"/>
        <v>6.2168715419732621</v>
      </c>
      <c r="V43" s="16">
        <f t="shared" si="103"/>
        <v>6.3412089728127272</v>
      </c>
      <c r="W43" s="16">
        <f t="shared" si="103"/>
        <v>6.4680331522689816</v>
      </c>
      <c r="X43" s="16">
        <f t="shared" si="103"/>
        <v>6.5973938153143612</v>
      </c>
      <c r="Y43" s="16">
        <f t="shared" si="103"/>
        <v>6.7293416916206485</v>
      </c>
      <c r="Z43" s="16">
        <f t="shared" si="103"/>
        <v>6.863928525453062</v>
      </c>
      <c r="AA43" s="16">
        <f t="shared" si="103"/>
        <v>7.0012070959621235</v>
      </c>
      <c r="AB43" s="16">
        <f t="shared" si="103"/>
        <v>7.1412312378813665</v>
      </c>
      <c r="AC43" s="16">
        <f t="shared" si="103"/>
        <v>7.2840558626389935</v>
      </c>
      <c r="AD43" s="16">
        <f t="shared" si="103"/>
        <v>7.4297369798917732</v>
      </c>
      <c r="AE43" s="16">
        <f t="shared" si="103"/>
        <v>7.5783317194896087</v>
      </c>
      <c r="AF43" s="16">
        <f t="shared" si="103"/>
        <v>7.7298983538794008</v>
      </c>
      <c r="AG43" s="16">
        <f t="shared" si="103"/>
        <v>7.8844963209569894</v>
      </c>
      <c r="AH43" s="16">
        <f t="shared" si="103"/>
        <v>8.0421862473761294</v>
      </c>
      <c r="AI43" s="16">
        <f t="shared" si="103"/>
        <v>8.2030299723236517</v>
      </c>
      <c r="AJ43" s="16">
        <f t="shared" si="103"/>
        <v>8.3670905717701256</v>
      </c>
      <c r="AK43" s="17">
        <f t="shared" si="103"/>
        <v>8.5344323832055284</v>
      </c>
    </row>
    <row r="44" spans="2:37" x14ac:dyDescent="0.25">
      <c r="B44" s="52"/>
      <c r="C44"/>
      <c r="D44" t="s">
        <v>60</v>
      </c>
      <c r="E44" s="22"/>
      <c r="F44" s="24"/>
      <c r="G44" s="162"/>
      <c r="H44" s="30"/>
      <c r="I44"/>
      <c r="J44" s="16">
        <f t="shared" si="101"/>
        <v>0</v>
      </c>
      <c r="K44" s="16">
        <f>J44*(1+$F44)</f>
        <v>0</v>
      </c>
      <c r="L44" s="16">
        <f t="shared" si="103"/>
        <v>0</v>
      </c>
      <c r="M44" s="16">
        <f t="shared" si="103"/>
        <v>0</v>
      </c>
      <c r="N44" s="16">
        <f t="shared" si="103"/>
        <v>0</v>
      </c>
      <c r="O44" s="16">
        <f t="shared" si="103"/>
        <v>0</v>
      </c>
      <c r="P44" s="16">
        <f t="shared" si="103"/>
        <v>0</v>
      </c>
      <c r="Q44" s="16">
        <f t="shared" si="103"/>
        <v>0</v>
      </c>
      <c r="R44" s="16">
        <f t="shared" si="103"/>
        <v>0</v>
      </c>
      <c r="S44" s="16">
        <f t="shared" si="103"/>
        <v>0</v>
      </c>
      <c r="T44" s="16">
        <f t="shared" si="103"/>
        <v>0</v>
      </c>
      <c r="U44" s="16">
        <f t="shared" si="103"/>
        <v>0</v>
      </c>
      <c r="V44" s="16">
        <f t="shared" si="103"/>
        <v>0</v>
      </c>
      <c r="W44" s="16">
        <f t="shared" si="103"/>
        <v>0</v>
      </c>
      <c r="X44" s="16">
        <f t="shared" si="103"/>
        <v>0</v>
      </c>
      <c r="Y44" s="16">
        <f t="shared" si="103"/>
        <v>0</v>
      </c>
      <c r="Z44" s="16">
        <f t="shared" si="103"/>
        <v>0</v>
      </c>
      <c r="AA44" s="16">
        <f t="shared" si="103"/>
        <v>0</v>
      </c>
      <c r="AB44" s="16">
        <f t="shared" si="103"/>
        <v>0</v>
      </c>
      <c r="AC44" s="16">
        <f t="shared" si="103"/>
        <v>0</v>
      </c>
      <c r="AD44" s="16">
        <f t="shared" si="103"/>
        <v>0</v>
      </c>
      <c r="AE44" s="16">
        <f t="shared" si="103"/>
        <v>0</v>
      </c>
      <c r="AF44" s="16">
        <f t="shared" si="103"/>
        <v>0</v>
      </c>
      <c r="AG44" s="16">
        <f t="shared" si="103"/>
        <v>0</v>
      </c>
      <c r="AH44" s="16">
        <f t="shared" si="103"/>
        <v>0</v>
      </c>
      <c r="AI44" s="16">
        <f t="shared" si="103"/>
        <v>0</v>
      </c>
      <c r="AJ44" s="16">
        <f t="shared" si="103"/>
        <v>0</v>
      </c>
      <c r="AK44" s="17">
        <f t="shared" si="103"/>
        <v>0</v>
      </c>
    </row>
    <row r="45" spans="2:37" x14ac:dyDescent="0.25">
      <c r="B45" s="52"/>
      <c r="C45"/>
      <c r="D45" t="s">
        <v>61</v>
      </c>
      <c r="E45" s="22">
        <v>45</v>
      </c>
      <c r="F45" s="24">
        <v>0.02</v>
      </c>
      <c r="G45" s="162" t="s">
        <v>202</v>
      </c>
      <c r="H45" s="30"/>
      <c r="I45"/>
      <c r="J45" s="16">
        <f t="shared" si="101"/>
        <v>45</v>
      </c>
      <c r="K45" s="16">
        <f>J45*(1+$F45)</f>
        <v>45.9</v>
      </c>
      <c r="L45" s="16">
        <f t="shared" ref="L45:AK45" si="104">K45*(1+$F45)</f>
        <v>46.817999999999998</v>
      </c>
      <c r="M45" s="16">
        <f t="shared" si="104"/>
        <v>47.754359999999998</v>
      </c>
      <c r="N45" s="16">
        <f t="shared" si="104"/>
        <v>48.7094472</v>
      </c>
      <c r="O45" s="16">
        <f t="shared" si="104"/>
        <v>49.683636143999998</v>
      </c>
      <c r="P45" s="16">
        <f t="shared" si="104"/>
        <v>50.677308866879997</v>
      </c>
      <c r="Q45" s="16">
        <f t="shared" si="104"/>
        <v>51.690855044217599</v>
      </c>
      <c r="R45" s="16">
        <f t="shared" si="104"/>
        <v>52.724672145101955</v>
      </c>
      <c r="S45" s="16">
        <f t="shared" si="104"/>
        <v>53.779165588003998</v>
      </c>
      <c r="T45" s="16">
        <f t="shared" si="104"/>
        <v>54.854748899764083</v>
      </c>
      <c r="U45" s="16">
        <f t="shared" si="104"/>
        <v>55.951843877759366</v>
      </c>
      <c r="V45" s="16">
        <f t="shared" si="104"/>
        <v>57.070880755314555</v>
      </c>
      <c r="W45" s="16">
        <f t="shared" si="104"/>
        <v>58.212298370420847</v>
      </c>
      <c r="X45" s="16">
        <f t="shared" si="104"/>
        <v>59.376544337829266</v>
      </c>
      <c r="Y45" s="16">
        <f t="shared" si="104"/>
        <v>60.564075224585849</v>
      </c>
      <c r="Z45" s="16">
        <f t="shared" si="104"/>
        <v>61.775356729077565</v>
      </c>
      <c r="AA45" s="16">
        <f t="shared" si="104"/>
        <v>63.010863863659118</v>
      </c>
      <c r="AB45" s="16">
        <f t="shared" si="104"/>
        <v>64.271081140932296</v>
      </c>
      <c r="AC45" s="16">
        <f t="shared" si="104"/>
        <v>65.556502763750942</v>
      </c>
      <c r="AD45" s="16">
        <f t="shared" si="104"/>
        <v>66.867632819025957</v>
      </c>
      <c r="AE45" s="16">
        <f t="shared" si="104"/>
        <v>68.204985475406474</v>
      </c>
      <c r="AF45" s="16">
        <f t="shared" si="104"/>
        <v>69.569085184914599</v>
      </c>
      <c r="AG45" s="16">
        <f t="shared" si="104"/>
        <v>70.960466888612885</v>
      </c>
      <c r="AH45" s="16">
        <f t="shared" si="104"/>
        <v>72.379676226385143</v>
      </c>
      <c r="AI45" s="16">
        <f t="shared" si="104"/>
        <v>73.827269750912848</v>
      </c>
      <c r="AJ45" s="16">
        <f t="shared" si="104"/>
        <v>75.303815145931111</v>
      </c>
      <c r="AK45" s="17">
        <f t="shared" si="104"/>
        <v>76.80989144884974</v>
      </c>
    </row>
    <row r="46" spans="2:37" s="13" customFormat="1" x14ac:dyDescent="0.25">
      <c r="B46" s="12"/>
      <c r="C46" s="33"/>
      <c r="D46" s="33" t="s">
        <v>62</v>
      </c>
      <c r="E46" s="23">
        <f>SUM(E42:E45)</f>
        <v>50</v>
      </c>
      <c r="F46" s="23"/>
      <c r="G46" s="163"/>
      <c r="H46" s="71"/>
      <c r="I46" s="33"/>
      <c r="J46" s="18">
        <f>SUM(J42:J45)</f>
        <v>50</v>
      </c>
      <c r="K46" s="18">
        <f t="shared" ref="K46" si="105">SUM(K42:K45)</f>
        <v>51</v>
      </c>
      <c r="L46" s="18">
        <f t="shared" ref="L46" si="106">SUM(L42:L45)</f>
        <v>52.019999999999996</v>
      </c>
      <c r="M46" s="18">
        <f t="shared" ref="M46" si="107">SUM(M42:M45)</f>
        <v>53.060400000000001</v>
      </c>
      <c r="N46" s="18">
        <f t="shared" ref="N46" si="108">SUM(N42:N45)</f>
        <v>54.121608000000002</v>
      </c>
      <c r="O46" s="18">
        <f t="shared" ref="O46" si="109">SUM(O42:O45)</f>
        <v>55.204040159999998</v>
      </c>
      <c r="P46" s="18">
        <f t="shared" ref="P46" si="110">SUM(P42:P45)</f>
        <v>56.308120963199997</v>
      </c>
      <c r="Q46" s="18">
        <f t="shared" ref="Q46" si="111">SUM(Q42:Q45)</f>
        <v>57.434283382464002</v>
      </c>
      <c r="R46" s="18">
        <f t="shared" ref="R46" si="112">SUM(R42:R45)</f>
        <v>58.582969050113284</v>
      </c>
      <c r="S46" s="18">
        <f t="shared" ref="S46" si="113">SUM(S42:S45)</f>
        <v>59.754628431115556</v>
      </c>
      <c r="T46" s="18">
        <f t="shared" ref="T46" si="114">SUM(T42:T45)</f>
        <v>60.94972099973787</v>
      </c>
      <c r="U46" s="18">
        <f t="shared" ref="U46" si="115">SUM(U42:U45)</f>
        <v>62.168715419732628</v>
      </c>
      <c r="V46" s="18">
        <f t="shared" ref="V46" si="116">SUM(V42:V45)</f>
        <v>63.412089728127285</v>
      </c>
      <c r="W46" s="18">
        <f t="shared" ref="W46" si="117">SUM(W42:W45)</f>
        <v>64.680331522689826</v>
      </c>
      <c r="X46" s="18">
        <f t="shared" ref="X46" si="118">SUM(X42:X45)</f>
        <v>65.973938153143621</v>
      </c>
      <c r="Y46" s="18">
        <f t="shared" ref="Y46" si="119">SUM(Y42:Y45)</f>
        <v>67.293416916206496</v>
      </c>
      <c r="Z46" s="18">
        <f t="shared" ref="Z46" si="120">SUM(Z42:Z45)</f>
        <v>68.63928525453062</v>
      </c>
      <c r="AA46" s="18">
        <f t="shared" ref="AA46" si="121">SUM(AA42:AA45)</f>
        <v>70.012070959621241</v>
      </c>
      <c r="AB46" s="18">
        <f t="shared" ref="AB46" si="122">SUM(AB42:AB45)</f>
        <v>71.412312378813667</v>
      </c>
      <c r="AC46" s="18">
        <f t="shared" ref="AC46" si="123">SUM(AC42:AC45)</f>
        <v>72.840558626389935</v>
      </c>
      <c r="AD46" s="18">
        <f t="shared" ref="AD46" si="124">SUM(AD42:AD45)</f>
        <v>74.297369798917728</v>
      </c>
      <c r="AE46" s="18">
        <f t="shared" ref="AE46" si="125">SUM(AE42:AE45)</f>
        <v>75.783317194896085</v>
      </c>
      <c r="AF46" s="18">
        <f t="shared" ref="AF46" si="126">SUM(AF42:AF45)</f>
        <v>77.298983538794005</v>
      </c>
      <c r="AG46" s="18">
        <f t="shared" ref="AG46" si="127">SUM(AG42:AG45)</f>
        <v>78.844963209569869</v>
      </c>
      <c r="AH46" s="18">
        <f t="shared" ref="AH46" si="128">SUM(AH42:AH45)</f>
        <v>80.42186247376128</v>
      </c>
      <c r="AI46" s="18">
        <f t="shared" ref="AI46" si="129">SUM(AI42:AI45)</f>
        <v>82.030299723236496</v>
      </c>
      <c r="AJ46" s="18">
        <f t="shared" ref="AJ46" si="130">SUM(AJ42:AJ45)</f>
        <v>83.670905717701231</v>
      </c>
      <c r="AK46" s="19">
        <f t="shared" ref="AK46" si="131">SUM(AK42:AK45)</f>
        <v>85.344323832055267</v>
      </c>
    </row>
    <row r="47" spans="2:37" s="4" customFormat="1" ht="5.45" customHeight="1" x14ac:dyDescent="0.15">
      <c r="B47" s="58"/>
      <c r="C47" s="35"/>
      <c r="D47" s="35"/>
      <c r="E47" s="35"/>
      <c r="F47" s="35"/>
      <c r="G47" s="35"/>
      <c r="H47" s="32"/>
      <c r="I47" s="35"/>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10"/>
    </row>
    <row r="48" spans="2:37" s="4" customFormat="1" ht="14.45" customHeight="1" x14ac:dyDescent="0.25">
      <c r="B48" s="58"/>
      <c r="C48" s="33" t="s">
        <v>63</v>
      </c>
      <c r="D48" s="35"/>
      <c r="E48" s="35"/>
      <c r="F48" s="35"/>
      <c r="G48" s="35"/>
      <c r="H48" s="32"/>
      <c r="I48" s="35"/>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10"/>
    </row>
    <row r="49" spans="2:37" x14ac:dyDescent="0.25">
      <c r="B49" s="52"/>
      <c r="C49"/>
      <c r="D49" t="s">
        <v>64</v>
      </c>
      <c r="E49" s="90" t="s">
        <v>135</v>
      </c>
      <c r="F49" s="90"/>
      <c r="G49" s="162"/>
      <c r="H49" s="30">
        <f>SUM(J49:AK49)</f>
        <v>4933333.333333334</v>
      </c>
      <c r="I49"/>
      <c r="J49" s="46"/>
      <c r="K49" s="46">
        <f>L49/3</f>
        <v>33333.333333333336</v>
      </c>
      <c r="L49" s="46">
        <v>100000</v>
      </c>
      <c r="M49" s="46">
        <v>200000</v>
      </c>
      <c r="N49" s="46">
        <v>200000</v>
      </c>
      <c r="O49" s="46">
        <v>200000</v>
      </c>
      <c r="P49" s="46">
        <v>200000</v>
      </c>
      <c r="Q49" s="46">
        <v>200000</v>
      </c>
      <c r="R49" s="46">
        <v>200000</v>
      </c>
      <c r="S49" s="46">
        <v>200000</v>
      </c>
      <c r="T49" s="46">
        <v>200000</v>
      </c>
      <c r="U49" s="46">
        <v>200000</v>
      </c>
      <c r="V49" s="46">
        <v>200000</v>
      </c>
      <c r="W49" s="46">
        <v>200000</v>
      </c>
      <c r="X49" s="46">
        <v>200000</v>
      </c>
      <c r="Y49" s="46">
        <v>200000</v>
      </c>
      <c r="Z49" s="46">
        <v>200000</v>
      </c>
      <c r="AA49" s="46">
        <v>200000</v>
      </c>
      <c r="AB49" s="46">
        <v>200000</v>
      </c>
      <c r="AC49" s="46">
        <v>200000</v>
      </c>
      <c r="AD49" s="46">
        <v>200000</v>
      </c>
      <c r="AE49" s="46">
        <v>200000</v>
      </c>
      <c r="AF49" s="46">
        <v>200000</v>
      </c>
      <c r="AG49" s="46">
        <v>200000</v>
      </c>
      <c r="AH49" s="46">
        <v>200000</v>
      </c>
      <c r="AI49" s="46">
        <v>200000</v>
      </c>
      <c r="AJ49" s="46">
        <v>200000</v>
      </c>
      <c r="AK49" s="62"/>
    </row>
    <row r="50" spans="2:37" ht="14.45" customHeight="1" x14ac:dyDescent="0.25">
      <c r="B50" s="52"/>
      <c r="C50"/>
      <c r="D50" t="s">
        <v>65</v>
      </c>
      <c r="E50" s="90" t="s">
        <v>136</v>
      </c>
      <c r="F50" s="90"/>
      <c r="G50" s="162"/>
      <c r="H50" s="30">
        <f>SUM(J50:AK50)</f>
        <v>98666.666666666657</v>
      </c>
      <c r="I50"/>
      <c r="J50" s="46"/>
      <c r="K50" s="46">
        <f>L50/3</f>
        <v>666.66666666666663</v>
      </c>
      <c r="L50" s="46">
        <v>2000</v>
      </c>
      <c r="M50" s="46">
        <v>4000</v>
      </c>
      <c r="N50" s="46">
        <v>4000</v>
      </c>
      <c r="O50" s="46">
        <v>4000</v>
      </c>
      <c r="P50" s="46">
        <v>4000</v>
      </c>
      <c r="Q50" s="46">
        <v>4000</v>
      </c>
      <c r="R50" s="46">
        <v>4000</v>
      </c>
      <c r="S50" s="46">
        <v>4000</v>
      </c>
      <c r="T50" s="46">
        <v>4000</v>
      </c>
      <c r="U50" s="46">
        <v>4000</v>
      </c>
      <c r="V50" s="46">
        <v>4000</v>
      </c>
      <c r="W50" s="46">
        <v>4000</v>
      </c>
      <c r="X50" s="46">
        <v>4000</v>
      </c>
      <c r="Y50" s="46">
        <v>4000</v>
      </c>
      <c r="Z50" s="46">
        <v>4000</v>
      </c>
      <c r="AA50" s="46">
        <v>4000</v>
      </c>
      <c r="AB50" s="46">
        <v>4000</v>
      </c>
      <c r="AC50" s="46">
        <v>4000</v>
      </c>
      <c r="AD50" s="46">
        <v>4000</v>
      </c>
      <c r="AE50" s="46">
        <v>4000</v>
      </c>
      <c r="AF50" s="46">
        <v>4000</v>
      </c>
      <c r="AG50" s="46">
        <v>4000</v>
      </c>
      <c r="AH50" s="46">
        <v>4000</v>
      </c>
      <c r="AI50" s="46">
        <v>4000</v>
      </c>
      <c r="AJ50" s="46">
        <v>4000</v>
      </c>
      <c r="AK50" s="62"/>
    </row>
    <row r="51" spans="2:37" ht="14.45" customHeight="1" x14ac:dyDescent="0.25">
      <c r="B51" s="52"/>
      <c r="C51"/>
      <c r="D51" t="s">
        <v>66</v>
      </c>
      <c r="E51" s="90" t="s">
        <v>137</v>
      </c>
      <c r="F51" s="90"/>
      <c r="G51" s="162"/>
      <c r="H51" s="30">
        <f>SUM(J51:AK51)</f>
        <v>0</v>
      </c>
      <c r="I51"/>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62"/>
    </row>
    <row r="52" spans="2:37" ht="14.45" customHeight="1" x14ac:dyDescent="0.25">
      <c r="B52" s="52"/>
      <c r="C52"/>
      <c r="D52" t="s">
        <v>67</v>
      </c>
      <c r="E52" s="90" t="s">
        <v>138</v>
      </c>
      <c r="F52" s="90"/>
      <c r="G52" s="162"/>
      <c r="H52" s="30">
        <f t="shared" ref="H52:H53" si="132">SUM(J52:AK52)</f>
        <v>51</v>
      </c>
      <c r="I52"/>
      <c r="J52" s="46"/>
      <c r="K52" s="46">
        <v>1</v>
      </c>
      <c r="L52" s="46">
        <v>2</v>
      </c>
      <c r="M52" s="46">
        <v>2</v>
      </c>
      <c r="N52" s="46">
        <v>2</v>
      </c>
      <c r="O52" s="46">
        <v>2</v>
      </c>
      <c r="P52" s="46">
        <v>2</v>
      </c>
      <c r="Q52" s="46">
        <v>2</v>
      </c>
      <c r="R52" s="46">
        <v>2</v>
      </c>
      <c r="S52" s="46">
        <v>2</v>
      </c>
      <c r="T52" s="46">
        <v>2</v>
      </c>
      <c r="U52" s="46">
        <v>2</v>
      </c>
      <c r="V52" s="46">
        <v>2</v>
      </c>
      <c r="W52" s="46">
        <v>2</v>
      </c>
      <c r="X52" s="46">
        <v>2</v>
      </c>
      <c r="Y52" s="46">
        <v>2</v>
      </c>
      <c r="Z52" s="46">
        <v>2</v>
      </c>
      <c r="AA52" s="46">
        <v>2</v>
      </c>
      <c r="AB52" s="46">
        <v>2</v>
      </c>
      <c r="AC52" s="46">
        <v>2</v>
      </c>
      <c r="AD52" s="46">
        <v>2</v>
      </c>
      <c r="AE52" s="46">
        <v>2</v>
      </c>
      <c r="AF52" s="46">
        <v>2</v>
      </c>
      <c r="AG52" s="46">
        <v>2</v>
      </c>
      <c r="AH52" s="46">
        <v>2</v>
      </c>
      <c r="AI52" s="46">
        <v>2</v>
      </c>
      <c r="AJ52" s="46">
        <v>2</v>
      </c>
      <c r="AK52" s="62"/>
    </row>
    <row r="53" spans="2:37" ht="14.45" customHeight="1" x14ac:dyDescent="0.25">
      <c r="B53" s="52"/>
      <c r="C53"/>
      <c r="D53" t="s">
        <v>68</v>
      </c>
      <c r="E53" s="90"/>
      <c r="F53" s="90"/>
      <c r="G53" s="162"/>
      <c r="H53" s="30">
        <f t="shared" si="132"/>
        <v>0</v>
      </c>
      <c r="I53"/>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62"/>
    </row>
    <row r="54" spans="2:37" ht="14.45" customHeight="1" x14ac:dyDescent="0.25">
      <c r="B54" s="52"/>
      <c r="C54"/>
      <c r="D54" t="s">
        <v>69</v>
      </c>
      <c r="E54" s="90" t="s">
        <v>139</v>
      </c>
      <c r="F54" s="90"/>
      <c r="G54" s="162"/>
      <c r="H54" s="30">
        <f t="shared" ref="H54" si="133">SUM(J54:AK54)</f>
        <v>11544000</v>
      </c>
      <c r="I54"/>
      <c r="J54" s="46"/>
      <c r="K54" s="46">
        <f>(K12+K13)/1000*0.78*50</f>
        <v>78000</v>
      </c>
      <c r="L54" s="46">
        <f t="shared" ref="L54:AJ54" si="134">(L12+L13)/1000*0.78*50</f>
        <v>234000</v>
      </c>
      <c r="M54" s="46">
        <f t="shared" si="134"/>
        <v>468000</v>
      </c>
      <c r="N54" s="46">
        <f t="shared" si="134"/>
        <v>468000</v>
      </c>
      <c r="O54" s="46">
        <f t="shared" si="134"/>
        <v>468000</v>
      </c>
      <c r="P54" s="46">
        <f t="shared" si="134"/>
        <v>468000</v>
      </c>
      <c r="Q54" s="46">
        <f t="shared" si="134"/>
        <v>468000</v>
      </c>
      <c r="R54" s="46">
        <f t="shared" si="134"/>
        <v>468000</v>
      </c>
      <c r="S54" s="46">
        <f t="shared" si="134"/>
        <v>468000</v>
      </c>
      <c r="T54" s="46">
        <f t="shared" si="134"/>
        <v>468000</v>
      </c>
      <c r="U54" s="46">
        <f t="shared" si="134"/>
        <v>468000</v>
      </c>
      <c r="V54" s="46">
        <f t="shared" si="134"/>
        <v>468000</v>
      </c>
      <c r="W54" s="46">
        <f t="shared" si="134"/>
        <v>468000</v>
      </c>
      <c r="X54" s="46">
        <f t="shared" si="134"/>
        <v>468000</v>
      </c>
      <c r="Y54" s="46">
        <f t="shared" si="134"/>
        <v>468000</v>
      </c>
      <c r="Z54" s="46">
        <f t="shared" si="134"/>
        <v>468000</v>
      </c>
      <c r="AA54" s="46">
        <f t="shared" si="134"/>
        <v>468000</v>
      </c>
      <c r="AB54" s="46">
        <f t="shared" si="134"/>
        <v>468000</v>
      </c>
      <c r="AC54" s="46">
        <f t="shared" si="134"/>
        <v>468000</v>
      </c>
      <c r="AD54" s="46">
        <f t="shared" si="134"/>
        <v>468000</v>
      </c>
      <c r="AE54" s="46">
        <f t="shared" si="134"/>
        <v>468000</v>
      </c>
      <c r="AF54" s="46">
        <f t="shared" si="134"/>
        <v>468000</v>
      </c>
      <c r="AG54" s="46">
        <f t="shared" si="134"/>
        <v>468000</v>
      </c>
      <c r="AH54" s="46">
        <f t="shared" si="134"/>
        <v>468000</v>
      </c>
      <c r="AI54" s="46">
        <f t="shared" si="134"/>
        <v>468000</v>
      </c>
      <c r="AJ54" s="46">
        <f t="shared" si="134"/>
        <v>468000</v>
      </c>
      <c r="AK54" s="62"/>
    </row>
    <row r="55" spans="2:37" s="4" customFormat="1" x14ac:dyDescent="0.25">
      <c r="B55" s="58"/>
      <c r="C55" s="35"/>
      <c r="D55" s="35"/>
      <c r="E55" s="15"/>
      <c r="F55" s="15"/>
      <c r="G55" s="35"/>
      <c r="H55" s="32"/>
      <c r="I55" s="35"/>
      <c r="J55" s="14" t="s">
        <v>37</v>
      </c>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60"/>
    </row>
    <row r="56" spans="2:37" x14ac:dyDescent="0.25">
      <c r="B56" s="52"/>
      <c r="C56"/>
      <c r="D56" t="s">
        <v>70</v>
      </c>
      <c r="E56" s="22">
        <v>-20</v>
      </c>
      <c r="F56" s="24">
        <v>0.02</v>
      </c>
      <c r="G56" s="162" t="s">
        <v>200</v>
      </c>
      <c r="H56" s="30"/>
      <c r="I56"/>
      <c r="J56" s="16">
        <f t="shared" ref="J56:J61" si="135">E56</f>
        <v>-20</v>
      </c>
      <c r="K56" s="16">
        <f t="shared" ref="K56:K61" si="136">J56*(1+$F56)</f>
        <v>-20.399999999999999</v>
      </c>
      <c r="L56" s="16">
        <f t="shared" ref="L56:AK56" si="137">K56*(1+$F56)</f>
        <v>-20.808</v>
      </c>
      <c r="M56" s="16">
        <f t="shared" si="137"/>
        <v>-21.224160000000001</v>
      </c>
      <c r="N56" s="16">
        <f t="shared" si="137"/>
        <v>-21.648643200000002</v>
      </c>
      <c r="O56" s="16">
        <f t="shared" si="137"/>
        <v>-22.081616064000002</v>
      </c>
      <c r="P56" s="16">
        <f t="shared" si="137"/>
        <v>-22.523248385280002</v>
      </c>
      <c r="Q56" s="16">
        <f t="shared" si="137"/>
        <v>-22.973713352985602</v>
      </c>
      <c r="R56" s="16">
        <f t="shared" si="137"/>
        <v>-23.433187620045313</v>
      </c>
      <c r="S56" s="16">
        <f t="shared" si="137"/>
        <v>-23.90185137244622</v>
      </c>
      <c r="T56" s="16">
        <f t="shared" si="137"/>
        <v>-24.379888399895144</v>
      </c>
      <c r="U56" s="16">
        <f t="shared" si="137"/>
        <v>-24.867486167893048</v>
      </c>
      <c r="V56" s="16">
        <f t="shared" si="137"/>
        <v>-25.364835891250909</v>
      </c>
      <c r="W56" s="16">
        <f t="shared" si="137"/>
        <v>-25.872132609075926</v>
      </c>
      <c r="X56" s="16">
        <f t="shared" si="137"/>
        <v>-26.389575261257445</v>
      </c>
      <c r="Y56" s="16">
        <f t="shared" si="137"/>
        <v>-26.917366766482594</v>
      </c>
      <c r="Z56" s="16">
        <f t="shared" si="137"/>
        <v>-27.455714101812248</v>
      </c>
      <c r="AA56" s="16">
        <f t="shared" si="137"/>
        <v>-28.004828383848494</v>
      </c>
      <c r="AB56" s="16">
        <f t="shared" si="137"/>
        <v>-28.564924951525466</v>
      </c>
      <c r="AC56" s="16">
        <f t="shared" si="137"/>
        <v>-29.136223450555974</v>
      </c>
      <c r="AD56" s="16">
        <f t="shared" si="137"/>
        <v>-29.718947919567093</v>
      </c>
      <c r="AE56" s="16">
        <f t="shared" si="137"/>
        <v>-30.313326877958435</v>
      </c>
      <c r="AF56" s="16">
        <f t="shared" si="137"/>
        <v>-30.919593415517603</v>
      </c>
      <c r="AG56" s="16">
        <f t="shared" si="137"/>
        <v>-31.537985283827958</v>
      </c>
      <c r="AH56" s="16">
        <f t="shared" si="137"/>
        <v>-32.168744989504518</v>
      </c>
      <c r="AI56" s="16">
        <f t="shared" si="137"/>
        <v>-32.812119889294607</v>
      </c>
      <c r="AJ56" s="16">
        <f t="shared" si="137"/>
        <v>-33.468362287080502</v>
      </c>
      <c r="AK56" s="17">
        <f t="shared" si="137"/>
        <v>-34.137729532822114</v>
      </c>
    </row>
    <row r="57" spans="2:37" x14ac:dyDescent="0.25">
      <c r="B57" s="52"/>
      <c r="C57"/>
      <c r="D57" t="s">
        <v>71</v>
      </c>
      <c r="E57" s="22">
        <v>48</v>
      </c>
      <c r="F57" s="24">
        <v>0.02</v>
      </c>
      <c r="G57" s="162" t="s">
        <v>203</v>
      </c>
      <c r="H57" s="30"/>
      <c r="I57"/>
      <c r="J57" s="16">
        <f t="shared" si="135"/>
        <v>48</v>
      </c>
      <c r="K57" s="16">
        <f t="shared" si="136"/>
        <v>48.96</v>
      </c>
      <c r="L57" s="16">
        <f t="shared" ref="L57:AK57" si="138">K57*(1+$F57)</f>
        <v>49.9392</v>
      </c>
      <c r="M57" s="16">
        <f t="shared" si="138"/>
        <v>50.937984</v>
      </c>
      <c r="N57" s="16">
        <f t="shared" si="138"/>
        <v>51.956743680000002</v>
      </c>
      <c r="O57" s="16">
        <f t="shared" si="138"/>
        <v>52.995878553600001</v>
      </c>
      <c r="P57" s="16">
        <f t="shared" si="138"/>
        <v>54.055796124672</v>
      </c>
      <c r="Q57" s="16">
        <f t="shared" si="138"/>
        <v>55.136912047165438</v>
      </c>
      <c r="R57" s="16">
        <f t="shared" si="138"/>
        <v>56.239650288108749</v>
      </c>
      <c r="S57" s="16">
        <f t="shared" si="138"/>
        <v>57.364443293870927</v>
      </c>
      <c r="T57" s="16">
        <f t="shared" si="138"/>
        <v>58.511732159748348</v>
      </c>
      <c r="U57" s="16">
        <f t="shared" si="138"/>
        <v>59.681966802943315</v>
      </c>
      <c r="V57" s="16">
        <f t="shared" si="138"/>
        <v>60.87560613900218</v>
      </c>
      <c r="W57" s="16">
        <f t="shared" si="138"/>
        <v>62.093118261782223</v>
      </c>
      <c r="X57" s="16">
        <f t="shared" si="138"/>
        <v>63.33498062701787</v>
      </c>
      <c r="Y57" s="16">
        <f t="shared" si="138"/>
        <v>64.601680239558235</v>
      </c>
      <c r="Z57" s="16">
        <f t="shared" si="138"/>
        <v>65.893713844349406</v>
      </c>
      <c r="AA57" s="16">
        <f t="shared" si="138"/>
        <v>67.211588121236389</v>
      </c>
      <c r="AB57" s="16">
        <f t="shared" si="138"/>
        <v>68.555819883661115</v>
      </c>
      <c r="AC57" s="16">
        <f t="shared" si="138"/>
        <v>69.926936281334335</v>
      </c>
      <c r="AD57" s="16">
        <f t="shared" si="138"/>
        <v>71.325475006961028</v>
      </c>
      <c r="AE57" s="16">
        <f t="shared" si="138"/>
        <v>72.751984507100246</v>
      </c>
      <c r="AF57" s="16">
        <f t="shared" si="138"/>
        <v>74.207024197242248</v>
      </c>
      <c r="AG57" s="16">
        <f t="shared" si="138"/>
        <v>75.69116468118709</v>
      </c>
      <c r="AH57" s="16">
        <f t="shared" si="138"/>
        <v>77.204987974810834</v>
      </c>
      <c r="AI57" s="16">
        <f t="shared" si="138"/>
        <v>78.749087734307054</v>
      </c>
      <c r="AJ57" s="16">
        <f t="shared" si="138"/>
        <v>80.324069488993203</v>
      </c>
      <c r="AK57" s="17">
        <f t="shared" si="138"/>
        <v>81.930550878773062</v>
      </c>
    </row>
    <row r="58" spans="2:37" x14ac:dyDescent="0.25">
      <c r="B58" s="52"/>
      <c r="C58"/>
      <c r="D58" t="s">
        <v>72</v>
      </c>
      <c r="E58" s="22"/>
      <c r="F58" s="22"/>
      <c r="G58" s="162"/>
      <c r="H58" s="30"/>
      <c r="I58"/>
      <c r="J58" s="16">
        <f t="shared" si="135"/>
        <v>0</v>
      </c>
      <c r="K58" s="16">
        <f t="shared" si="136"/>
        <v>0</v>
      </c>
      <c r="L58" s="16">
        <f t="shared" ref="L58:AK58" si="139">K58*(1+$F58)</f>
        <v>0</v>
      </c>
      <c r="M58" s="16">
        <f t="shared" si="139"/>
        <v>0</v>
      </c>
      <c r="N58" s="16">
        <f t="shared" si="139"/>
        <v>0</v>
      </c>
      <c r="O58" s="16">
        <f t="shared" si="139"/>
        <v>0</v>
      </c>
      <c r="P58" s="16">
        <f t="shared" si="139"/>
        <v>0</v>
      </c>
      <c r="Q58" s="16">
        <f t="shared" si="139"/>
        <v>0</v>
      </c>
      <c r="R58" s="16">
        <f t="shared" si="139"/>
        <v>0</v>
      </c>
      <c r="S58" s="16">
        <f t="shared" si="139"/>
        <v>0</v>
      </c>
      <c r="T58" s="16">
        <f t="shared" si="139"/>
        <v>0</v>
      </c>
      <c r="U58" s="16">
        <f t="shared" si="139"/>
        <v>0</v>
      </c>
      <c r="V58" s="16">
        <f t="shared" si="139"/>
        <v>0</v>
      </c>
      <c r="W58" s="16">
        <f t="shared" si="139"/>
        <v>0</v>
      </c>
      <c r="X58" s="16">
        <f t="shared" si="139"/>
        <v>0</v>
      </c>
      <c r="Y58" s="16">
        <f t="shared" si="139"/>
        <v>0</v>
      </c>
      <c r="Z58" s="16">
        <f t="shared" si="139"/>
        <v>0</v>
      </c>
      <c r="AA58" s="16">
        <f t="shared" si="139"/>
        <v>0</v>
      </c>
      <c r="AB58" s="16">
        <f t="shared" si="139"/>
        <v>0</v>
      </c>
      <c r="AC58" s="16">
        <f t="shared" si="139"/>
        <v>0</v>
      </c>
      <c r="AD58" s="16">
        <f t="shared" si="139"/>
        <v>0</v>
      </c>
      <c r="AE58" s="16">
        <f t="shared" si="139"/>
        <v>0</v>
      </c>
      <c r="AF58" s="16">
        <f t="shared" si="139"/>
        <v>0</v>
      </c>
      <c r="AG58" s="16">
        <f t="shared" si="139"/>
        <v>0</v>
      </c>
      <c r="AH58" s="16">
        <f t="shared" si="139"/>
        <v>0</v>
      </c>
      <c r="AI58" s="16">
        <f t="shared" si="139"/>
        <v>0</v>
      </c>
      <c r="AJ58" s="16">
        <f t="shared" si="139"/>
        <v>0</v>
      </c>
      <c r="AK58" s="17">
        <f t="shared" si="139"/>
        <v>0</v>
      </c>
    </row>
    <row r="59" spans="2:37" x14ac:dyDescent="0.25">
      <c r="B59" s="52"/>
      <c r="C59"/>
      <c r="D59" t="s">
        <v>73</v>
      </c>
      <c r="E59" s="22">
        <v>700</v>
      </c>
      <c r="F59" s="24">
        <v>0.02</v>
      </c>
      <c r="G59" s="162" t="s">
        <v>204</v>
      </c>
      <c r="H59" s="30"/>
      <c r="I59"/>
      <c r="J59" s="16">
        <f t="shared" si="135"/>
        <v>700</v>
      </c>
      <c r="K59" s="16">
        <f t="shared" si="136"/>
        <v>714</v>
      </c>
      <c r="L59" s="16">
        <f t="shared" ref="L59:AK59" si="140">K59*(1+$F59)</f>
        <v>728.28</v>
      </c>
      <c r="M59" s="16">
        <f t="shared" si="140"/>
        <v>742.84559999999999</v>
      </c>
      <c r="N59" s="16">
        <f t="shared" si="140"/>
        <v>757.70251199999996</v>
      </c>
      <c r="O59" s="16">
        <f t="shared" si="140"/>
        <v>772.85656224000002</v>
      </c>
      <c r="P59" s="16">
        <f t="shared" si="140"/>
        <v>788.31369348480007</v>
      </c>
      <c r="Q59" s="16">
        <f t="shared" si="140"/>
        <v>804.07996735449603</v>
      </c>
      <c r="R59" s="16">
        <f t="shared" si="140"/>
        <v>820.16156670158603</v>
      </c>
      <c r="S59" s="16">
        <f t="shared" si="140"/>
        <v>836.56479803561774</v>
      </c>
      <c r="T59" s="16">
        <f t="shared" si="140"/>
        <v>853.29609399633011</v>
      </c>
      <c r="U59" s="16">
        <f t="shared" si="140"/>
        <v>870.36201587625669</v>
      </c>
      <c r="V59" s="16">
        <f t="shared" si="140"/>
        <v>887.76925619378187</v>
      </c>
      <c r="W59" s="16">
        <f t="shared" si="140"/>
        <v>905.52464131765748</v>
      </c>
      <c r="X59" s="16">
        <f t="shared" si="140"/>
        <v>923.63513414401064</v>
      </c>
      <c r="Y59" s="16">
        <f t="shared" si="140"/>
        <v>942.10783682689089</v>
      </c>
      <c r="Z59" s="16">
        <f t="shared" si="140"/>
        <v>960.94999356342873</v>
      </c>
      <c r="AA59" s="16">
        <f t="shared" si="140"/>
        <v>980.16899343469731</v>
      </c>
      <c r="AB59" s="16">
        <f t="shared" si="140"/>
        <v>999.7723733033913</v>
      </c>
      <c r="AC59" s="16">
        <f t="shared" si="140"/>
        <v>1019.7678207694591</v>
      </c>
      <c r="AD59" s="16">
        <f t="shared" si="140"/>
        <v>1040.1631771848483</v>
      </c>
      <c r="AE59" s="16">
        <f t="shared" si="140"/>
        <v>1060.9664407285454</v>
      </c>
      <c r="AF59" s="16">
        <f t="shared" si="140"/>
        <v>1082.1857695431163</v>
      </c>
      <c r="AG59" s="16">
        <f t="shared" si="140"/>
        <v>1103.8294849339786</v>
      </c>
      <c r="AH59" s="16">
        <f t="shared" si="140"/>
        <v>1125.9060746326581</v>
      </c>
      <c r="AI59" s="16">
        <f t="shared" si="140"/>
        <v>1148.4241961253113</v>
      </c>
      <c r="AJ59" s="16">
        <f t="shared" si="140"/>
        <v>1171.3926800478175</v>
      </c>
      <c r="AK59" s="17">
        <f t="shared" si="140"/>
        <v>1194.8205336487738</v>
      </c>
    </row>
    <row r="60" spans="2:37" x14ac:dyDescent="0.25">
      <c r="B60" s="52"/>
      <c r="C60"/>
      <c r="D60" t="s">
        <v>74</v>
      </c>
      <c r="E60" s="22"/>
      <c r="F60" s="22"/>
      <c r="G60" s="162"/>
      <c r="H60" s="30"/>
      <c r="I60"/>
      <c r="J60" s="16">
        <f t="shared" si="135"/>
        <v>0</v>
      </c>
      <c r="K60" s="16">
        <f t="shared" si="136"/>
        <v>0</v>
      </c>
      <c r="L60" s="16">
        <f t="shared" ref="L60:AK61" si="141">K60*(1+$F60)</f>
        <v>0</v>
      </c>
      <c r="M60" s="16">
        <f t="shared" si="141"/>
        <v>0</v>
      </c>
      <c r="N60" s="16">
        <f t="shared" si="141"/>
        <v>0</v>
      </c>
      <c r="O60" s="16">
        <f t="shared" si="141"/>
        <v>0</v>
      </c>
      <c r="P60" s="16">
        <f t="shared" si="141"/>
        <v>0</v>
      </c>
      <c r="Q60" s="16">
        <f t="shared" si="141"/>
        <v>0</v>
      </c>
      <c r="R60" s="16">
        <f t="shared" si="141"/>
        <v>0</v>
      </c>
      <c r="S60" s="16">
        <f t="shared" si="141"/>
        <v>0</v>
      </c>
      <c r="T60" s="16">
        <f t="shared" si="141"/>
        <v>0</v>
      </c>
      <c r="U60" s="16">
        <f t="shared" si="141"/>
        <v>0</v>
      </c>
      <c r="V60" s="16">
        <f t="shared" si="141"/>
        <v>0</v>
      </c>
      <c r="W60" s="16">
        <f t="shared" si="141"/>
        <v>0</v>
      </c>
      <c r="X60" s="16">
        <f t="shared" si="141"/>
        <v>0</v>
      </c>
      <c r="Y60" s="16">
        <f t="shared" si="141"/>
        <v>0</v>
      </c>
      <c r="Z60" s="16">
        <f t="shared" si="141"/>
        <v>0</v>
      </c>
      <c r="AA60" s="16">
        <f t="shared" si="141"/>
        <v>0</v>
      </c>
      <c r="AB60" s="16">
        <f t="shared" si="141"/>
        <v>0</v>
      </c>
      <c r="AC60" s="16">
        <f t="shared" si="141"/>
        <v>0</v>
      </c>
      <c r="AD60" s="16">
        <f t="shared" si="141"/>
        <v>0</v>
      </c>
      <c r="AE60" s="16">
        <f t="shared" si="141"/>
        <v>0</v>
      </c>
      <c r="AF60" s="16">
        <f t="shared" si="141"/>
        <v>0</v>
      </c>
      <c r="AG60" s="16">
        <f t="shared" si="141"/>
        <v>0</v>
      </c>
      <c r="AH60" s="16">
        <f t="shared" si="141"/>
        <v>0</v>
      </c>
      <c r="AI60" s="16">
        <f t="shared" si="141"/>
        <v>0</v>
      </c>
      <c r="AJ60" s="16">
        <f t="shared" si="141"/>
        <v>0</v>
      </c>
      <c r="AK60" s="17">
        <f t="shared" si="141"/>
        <v>0</v>
      </c>
    </row>
    <row r="61" spans="2:37" x14ac:dyDescent="0.25">
      <c r="B61" s="52"/>
      <c r="C61"/>
      <c r="D61" t="s">
        <v>75</v>
      </c>
      <c r="E61" s="22">
        <v>1</v>
      </c>
      <c r="F61" s="22"/>
      <c r="G61" s="162" t="s">
        <v>205</v>
      </c>
      <c r="H61" s="30"/>
      <c r="I61"/>
      <c r="J61" s="16">
        <f t="shared" si="135"/>
        <v>1</v>
      </c>
      <c r="K61" s="16">
        <f t="shared" si="136"/>
        <v>1</v>
      </c>
      <c r="L61" s="16">
        <f t="shared" si="141"/>
        <v>1</v>
      </c>
      <c r="M61" s="16">
        <f t="shared" si="141"/>
        <v>1</v>
      </c>
      <c r="N61" s="16">
        <f t="shared" si="141"/>
        <v>1</v>
      </c>
      <c r="O61" s="16">
        <f t="shared" si="141"/>
        <v>1</v>
      </c>
      <c r="P61" s="16">
        <f t="shared" si="141"/>
        <v>1</v>
      </c>
      <c r="Q61" s="16">
        <f t="shared" si="141"/>
        <v>1</v>
      </c>
      <c r="R61" s="16">
        <f t="shared" si="141"/>
        <v>1</v>
      </c>
      <c r="S61" s="16">
        <f t="shared" si="141"/>
        <v>1</v>
      </c>
      <c r="T61" s="16">
        <f t="shared" si="141"/>
        <v>1</v>
      </c>
      <c r="U61" s="16">
        <f t="shared" si="141"/>
        <v>1</v>
      </c>
      <c r="V61" s="16">
        <f t="shared" si="141"/>
        <v>1</v>
      </c>
      <c r="W61" s="16">
        <f t="shared" si="141"/>
        <v>1</v>
      </c>
      <c r="X61" s="16">
        <f t="shared" si="141"/>
        <v>1</v>
      </c>
      <c r="Y61" s="16">
        <f t="shared" si="141"/>
        <v>1</v>
      </c>
      <c r="Z61" s="16">
        <f t="shared" si="141"/>
        <v>1</v>
      </c>
      <c r="AA61" s="16">
        <f t="shared" si="141"/>
        <v>1</v>
      </c>
      <c r="AB61" s="16">
        <f t="shared" si="141"/>
        <v>1</v>
      </c>
      <c r="AC61" s="16">
        <f t="shared" si="141"/>
        <v>1</v>
      </c>
      <c r="AD61" s="16">
        <f t="shared" si="141"/>
        <v>1</v>
      </c>
      <c r="AE61" s="16">
        <f t="shared" si="141"/>
        <v>1</v>
      </c>
      <c r="AF61" s="16">
        <f t="shared" si="141"/>
        <v>1</v>
      </c>
      <c r="AG61" s="16">
        <f t="shared" si="141"/>
        <v>1</v>
      </c>
      <c r="AH61" s="16">
        <f t="shared" si="141"/>
        <v>1</v>
      </c>
      <c r="AI61" s="16">
        <f t="shared" si="141"/>
        <v>1</v>
      </c>
      <c r="AJ61" s="16">
        <f t="shared" si="141"/>
        <v>1</v>
      </c>
      <c r="AK61" s="17">
        <f t="shared" si="141"/>
        <v>1</v>
      </c>
    </row>
    <row r="62" spans="2:37" s="4" customFormat="1" ht="5.45" customHeight="1" x14ac:dyDescent="0.15">
      <c r="B62" s="58"/>
      <c r="C62" s="35"/>
      <c r="D62" s="35"/>
      <c r="E62" s="35"/>
      <c r="F62" s="35"/>
      <c r="G62" s="35"/>
      <c r="H62" s="32"/>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60"/>
    </row>
    <row r="63" spans="2:37" x14ac:dyDescent="0.25">
      <c r="B63" s="63"/>
      <c r="C63"/>
      <c r="D63" s="64" t="s">
        <v>76</v>
      </c>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6"/>
    </row>
    <row r="64" spans="2:37" s="4" customFormat="1" ht="5.45" customHeight="1" x14ac:dyDescent="0.15">
      <c r="B64" s="58"/>
      <c r="C64" s="35"/>
      <c r="D64" s="35"/>
      <c r="E64" s="35"/>
      <c r="F64" s="35"/>
      <c r="G64" s="35"/>
      <c r="H64" s="32"/>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60"/>
    </row>
    <row r="65" spans="2:37" ht="14.45" customHeight="1" x14ac:dyDescent="0.25">
      <c r="B65" s="52"/>
      <c r="C65" s="33" t="s">
        <v>77</v>
      </c>
      <c r="D65"/>
      <c r="E65"/>
      <c r="F65"/>
      <c r="G65"/>
      <c r="H65" s="30"/>
      <c r="I65"/>
      <c r="J65" s="14" t="s">
        <v>37</v>
      </c>
      <c r="K65"/>
      <c r="L65"/>
      <c r="M65"/>
      <c r="N65"/>
      <c r="O65"/>
      <c r="P65"/>
      <c r="Q65"/>
      <c r="R65"/>
      <c r="S65"/>
      <c r="T65"/>
      <c r="U65"/>
      <c r="V65"/>
      <c r="W65"/>
      <c r="X65"/>
      <c r="Y65"/>
      <c r="Z65"/>
      <c r="AA65"/>
      <c r="AB65"/>
      <c r="AC65"/>
      <c r="AD65"/>
      <c r="AE65"/>
      <c r="AF65"/>
      <c r="AG65"/>
      <c r="AH65"/>
      <c r="AI65"/>
      <c r="AJ65"/>
      <c r="AK65" s="53"/>
    </row>
    <row r="66" spans="2:37" ht="14.45" customHeight="1" x14ac:dyDescent="0.25">
      <c r="B66" s="52"/>
      <c r="C66"/>
      <c r="D66" s="78" t="str">
        <f>IF(E12="", "", E12)</f>
        <v>Aviation biofuel sold in market X</v>
      </c>
      <c r="E66"/>
      <c r="F66"/>
      <c r="G66" s="162"/>
      <c r="H66" s="30">
        <f t="shared" ref="H66:H72" si="142">SUM(J66:AK66)</f>
        <v>281062.03738380375</v>
      </c>
      <c r="I66"/>
      <c r="J66" s="30">
        <f t="shared" ref="J66:AK66" si="143">J12*J22/1000</f>
        <v>0</v>
      </c>
      <c r="K66" s="30">
        <f t="shared" si="143"/>
        <v>1780.8</v>
      </c>
      <c r="L66" s="30">
        <f t="shared" si="143"/>
        <v>5365.2479999999987</v>
      </c>
      <c r="M66" s="30">
        <f t="shared" si="143"/>
        <v>10777.10592</v>
      </c>
      <c r="N66" s="30">
        <f t="shared" si="143"/>
        <v>10824.648038400001</v>
      </c>
      <c r="O66" s="30">
        <f t="shared" si="143"/>
        <v>10873.140999167999</v>
      </c>
      <c r="P66" s="30">
        <f t="shared" si="143"/>
        <v>10922.603819151358</v>
      </c>
      <c r="Q66" s="30">
        <f t="shared" si="143"/>
        <v>10973.055895534388</v>
      </c>
      <c r="R66" s="30">
        <f t="shared" si="143"/>
        <v>11024.517013445076</v>
      </c>
      <c r="S66" s="30">
        <f t="shared" si="143"/>
        <v>11077.007353713978</v>
      </c>
      <c r="T66" s="30">
        <f t="shared" si="143"/>
        <v>11130.547500788256</v>
      </c>
      <c r="U66" s="30">
        <f t="shared" si="143"/>
        <v>11185.15845080402</v>
      </c>
      <c r="V66" s="30">
        <f t="shared" si="143"/>
        <v>11240.861619820102</v>
      </c>
      <c r="W66" s="30">
        <f t="shared" si="143"/>
        <v>11297.678852216502</v>
      </c>
      <c r="X66" s="30">
        <f t="shared" si="143"/>
        <v>11355.632429260833</v>
      </c>
      <c r="Y66" s="30">
        <f t="shared" si="143"/>
        <v>11414.74507784605</v>
      </c>
      <c r="Z66" s="30">
        <f t="shared" si="143"/>
        <v>11475.039979402973</v>
      </c>
      <c r="AA66" s="30">
        <f t="shared" si="143"/>
        <v>11536.540778991033</v>
      </c>
      <c r="AB66" s="30">
        <f t="shared" si="143"/>
        <v>11599.271594570851</v>
      </c>
      <c r="AC66" s="30">
        <f t="shared" si="143"/>
        <v>11663.257026462268</v>
      </c>
      <c r="AD66" s="30">
        <f t="shared" si="143"/>
        <v>11728.522166991515</v>
      </c>
      <c r="AE66" s="30">
        <f t="shared" si="143"/>
        <v>11795.092610331345</v>
      </c>
      <c r="AF66" s="30">
        <f t="shared" si="143"/>
        <v>11862.99446253797</v>
      </c>
      <c r="AG66" s="30">
        <f t="shared" si="143"/>
        <v>11932.254351788732</v>
      </c>
      <c r="AH66" s="30">
        <f t="shared" si="143"/>
        <v>12002.899438824506</v>
      </c>
      <c r="AI66" s="30">
        <f t="shared" si="143"/>
        <v>12074.957427600997</v>
      </c>
      <c r="AJ66" s="30">
        <f t="shared" si="143"/>
        <v>12148.456576153018</v>
      </c>
      <c r="AK66" s="67">
        <f t="shared" si="143"/>
        <v>0</v>
      </c>
    </row>
    <row r="67" spans="2:37" ht="14.45" customHeight="1" x14ac:dyDescent="0.25">
      <c r="B67" s="52"/>
      <c r="C67"/>
      <c r="D67" s="78" t="str">
        <f t="shared" ref="D67:D70" si="144">IF(E13="", "", E13)</f>
        <v>Aviation RCF sold in market X</v>
      </c>
      <c r="E67"/>
      <c r="F67"/>
      <c r="G67" s="162"/>
      <c r="H67" s="30">
        <f t="shared" si="142"/>
        <v>126758.59813128838</v>
      </c>
      <c r="I67"/>
      <c r="J67" s="30">
        <f t="shared" ref="J67:AK67" si="145">J13*J28/1000</f>
        <v>0</v>
      </c>
      <c r="K67" s="30">
        <f t="shared" si="145"/>
        <v>772</v>
      </c>
      <c r="L67" s="30">
        <f t="shared" si="145"/>
        <v>2332.3200000000002</v>
      </c>
      <c r="M67" s="30">
        <f t="shared" si="145"/>
        <v>4697.9327999999996</v>
      </c>
      <c r="N67" s="30">
        <f t="shared" si="145"/>
        <v>4731.8914560000003</v>
      </c>
      <c r="O67" s="30">
        <f t="shared" si="145"/>
        <v>4766.5292851200002</v>
      </c>
      <c r="P67" s="30">
        <f t="shared" si="145"/>
        <v>4801.8598708223999</v>
      </c>
      <c r="Q67" s="30">
        <f t="shared" si="145"/>
        <v>4837.8970682388481</v>
      </c>
      <c r="R67" s="30">
        <f t="shared" si="145"/>
        <v>4874.6550096036244</v>
      </c>
      <c r="S67" s="30">
        <f t="shared" si="145"/>
        <v>4912.1481097956976</v>
      </c>
      <c r="T67" s="30">
        <f t="shared" si="145"/>
        <v>4950.3910719916112</v>
      </c>
      <c r="U67" s="30">
        <f t="shared" si="145"/>
        <v>4989.3988934314439</v>
      </c>
      <c r="V67" s="30">
        <f t="shared" si="145"/>
        <v>5029.1868713000731</v>
      </c>
      <c r="W67" s="30">
        <f t="shared" si="145"/>
        <v>5069.770608726074</v>
      </c>
      <c r="X67" s="30">
        <f t="shared" si="145"/>
        <v>5111.166020900595</v>
      </c>
      <c r="Y67" s="30">
        <f t="shared" si="145"/>
        <v>5153.3893413186079</v>
      </c>
      <c r="Z67" s="30">
        <f t="shared" si="145"/>
        <v>5196.4571281449807</v>
      </c>
      <c r="AA67" s="30">
        <f t="shared" si="145"/>
        <v>5240.3862707078788</v>
      </c>
      <c r="AB67" s="30">
        <f t="shared" si="145"/>
        <v>5285.1939961220369</v>
      </c>
      <c r="AC67" s="30">
        <f t="shared" si="145"/>
        <v>5330.8978760444779</v>
      </c>
      <c r="AD67" s="30">
        <f t="shared" si="145"/>
        <v>5377.5158335653678</v>
      </c>
      <c r="AE67" s="30">
        <f t="shared" si="145"/>
        <v>5425.0661502366747</v>
      </c>
      <c r="AF67" s="30">
        <f t="shared" si="145"/>
        <v>5473.5674732414082</v>
      </c>
      <c r="AG67" s="30">
        <f t="shared" si="145"/>
        <v>5523.0388227062367</v>
      </c>
      <c r="AH67" s="30">
        <f t="shared" si="145"/>
        <v>5573.4995991603619</v>
      </c>
      <c r="AI67" s="30">
        <f t="shared" si="145"/>
        <v>5624.9695911435692</v>
      </c>
      <c r="AJ67" s="30">
        <f t="shared" si="145"/>
        <v>5677.4689829664403</v>
      </c>
      <c r="AK67" s="67">
        <f t="shared" si="145"/>
        <v>0</v>
      </c>
    </row>
    <row r="68" spans="2:37" ht="14.45" customHeight="1" x14ac:dyDescent="0.25">
      <c r="B68" s="52"/>
      <c r="C68"/>
      <c r="D68" s="78" t="str">
        <f t="shared" si="144"/>
        <v/>
      </c>
      <c r="E68"/>
      <c r="F68"/>
      <c r="G68" s="162"/>
      <c r="H68" s="30">
        <f t="shared" si="142"/>
        <v>0</v>
      </c>
      <c r="I68"/>
      <c r="J68" s="30">
        <f t="shared" ref="J68:AK68" si="146">J14*J34/1000</f>
        <v>0</v>
      </c>
      <c r="K68" s="30">
        <f t="shared" si="146"/>
        <v>0</v>
      </c>
      <c r="L68" s="30">
        <f t="shared" si="146"/>
        <v>0</v>
      </c>
      <c r="M68" s="30">
        <f t="shared" si="146"/>
        <v>0</v>
      </c>
      <c r="N68" s="30">
        <f t="shared" si="146"/>
        <v>0</v>
      </c>
      <c r="O68" s="30">
        <f t="shared" si="146"/>
        <v>0</v>
      </c>
      <c r="P68" s="30">
        <f t="shared" si="146"/>
        <v>0</v>
      </c>
      <c r="Q68" s="30">
        <f t="shared" si="146"/>
        <v>0</v>
      </c>
      <c r="R68" s="30">
        <f t="shared" si="146"/>
        <v>0</v>
      </c>
      <c r="S68" s="30">
        <f t="shared" si="146"/>
        <v>0</v>
      </c>
      <c r="T68" s="30">
        <f t="shared" si="146"/>
        <v>0</v>
      </c>
      <c r="U68" s="30">
        <f t="shared" si="146"/>
        <v>0</v>
      </c>
      <c r="V68" s="30">
        <f t="shared" si="146"/>
        <v>0</v>
      </c>
      <c r="W68" s="30">
        <f t="shared" si="146"/>
        <v>0</v>
      </c>
      <c r="X68" s="30">
        <f t="shared" si="146"/>
        <v>0</v>
      </c>
      <c r="Y68" s="30">
        <f t="shared" si="146"/>
        <v>0</v>
      </c>
      <c r="Z68" s="30">
        <f t="shared" si="146"/>
        <v>0</v>
      </c>
      <c r="AA68" s="30">
        <f t="shared" si="146"/>
        <v>0</v>
      </c>
      <c r="AB68" s="30">
        <f t="shared" si="146"/>
        <v>0</v>
      </c>
      <c r="AC68" s="30">
        <f t="shared" si="146"/>
        <v>0</v>
      </c>
      <c r="AD68" s="30">
        <f t="shared" si="146"/>
        <v>0</v>
      </c>
      <c r="AE68" s="30">
        <f t="shared" si="146"/>
        <v>0</v>
      </c>
      <c r="AF68" s="30">
        <f t="shared" si="146"/>
        <v>0</v>
      </c>
      <c r="AG68" s="30">
        <f t="shared" si="146"/>
        <v>0</v>
      </c>
      <c r="AH68" s="30">
        <f t="shared" si="146"/>
        <v>0</v>
      </c>
      <c r="AI68" s="30">
        <f t="shared" si="146"/>
        <v>0</v>
      </c>
      <c r="AJ68" s="30">
        <f t="shared" si="146"/>
        <v>0</v>
      </c>
      <c r="AK68" s="67">
        <f t="shared" si="146"/>
        <v>0</v>
      </c>
    </row>
    <row r="69" spans="2:37" ht="14.45" customHeight="1" x14ac:dyDescent="0.25">
      <c r="B69" s="52"/>
      <c r="C69"/>
      <c r="D69" s="78" t="str">
        <f t="shared" si="144"/>
        <v/>
      </c>
      <c r="E69"/>
      <c r="F69"/>
      <c r="G69" s="162"/>
      <c r="H69" s="30">
        <f t="shared" si="142"/>
        <v>0</v>
      </c>
      <c r="I69"/>
      <c r="J69" s="30">
        <f t="shared" ref="J69:AK69" si="147">J15*J40/1000</f>
        <v>0</v>
      </c>
      <c r="K69" s="30">
        <f t="shared" si="147"/>
        <v>0</v>
      </c>
      <c r="L69" s="30">
        <f t="shared" si="147"/>
        <v>0</v>
      </c>
      <c r="M69" s="30">
        <f t="shared" si="147"/>
        <v>0</v>
      </c>
      <c r="N69" s="30">
        <f t="shared" si="147"/>
        <v>0</v>
      </c>
      <c r="O69" s="30">
        <f t="shared" si="147"/>
        <v>0</v>
      </c>
      <c r="P69" s="30">
        <f t="shared" si="147"/>
        <v>0</v>
      </c>
      <c r="Q69" s="30">
        <f t="shared" si="147"/>
        <v>0</v>
      </c>
      <c r="R69" s="30">
        <f t="shared" si="147"/>
        <v>0</v>
      </c>
      <c r="S69" s="30">
        <f t="shared" si="147"/>
        <v>0</v>
      </c>
      <c r="T69" s="30">
        <f t="shared" si="147"/>
        <v>0</v>
      </c>
      <c r="U69" s="30">
        <f t="shared" si="147"/>
        <v>0</v>
      </c>
      <c r="V69" s="30">
        <f t="shared" si="147"/>
        <v>0</v>
      </c>
      <c r="W69" s="30">
        <f t="shared" si="147"/>
        <v>0</v>
      </c>
      <c r="X69" s="30">
        <f t="shared" si="147"/>
        <v>0</v>
      </c>
      <c r="Y69" s="30">
        <f t="shared" si="147"/>
        <v>0</v>
      </c>
      <c r="Z69" s="30">
        <f t="shared" si="147"/>
        <v>0</v>
      </c>
      <c r="AA69" s="30">
        <f t="shared" si="147"/>
        <v>0</v>
      </c>
      <c r="AB69" s="30">
        <f t="shared" si="147"/>
        <v>0</v>
      </c>
      <c r="AC69" s="30">
        <f t="shared" si="147"/>
        <v>0</v>
      </c>
      <c r="AD69" s="30">
        <f t="shared" si="147"/>
        <v>0</v>
      </c>
      <c r="AE69" s="30">
        <f t="shared" si="147"/>
        <v>0</v>
      </c>
      <c r="AF69" s="30">
        <f t="shared" si="147"/>
        <v>0</v>
      </c>
      <c r="AG69" s="30">
        <f t="shared" si="147"/>
        <v>0</v>
      </c>
      <c r="AH69" s="30">
        <f t="shared" si="147"/>
        <v>0</v>
      </c>
      <c r="AI69" s="30">
        <f t="shared" si="147"/>
        <v>0</v>
      </c>
      <c r="AJ69" s="30">
        <f t="shared" si="147"/>
        <v>0</v>
      </c>
      <c r="AK69" s="67">
        <f t="shared" si="147"/>
        <v>0</v>
      </c>
    </row>
    <row r="70" spans="2:37" ht="14.45" customHeight="1" x14ac:dyDescent="0.25">
      <c r="B70" s="52"/>
      <c r="C70"/>
      <c r="D70" s="78" t="str">
        <f t="shared" si="144"/>
        <v>Power output</v>
      </c>
      <c r="E70"/>
      <c r="F70"/>
      <c r="G70" s="162"/>
      <c r="H70" s="30">
        <f t="shared" si="142"/>
        <v>0</v>
      </c>
      <c r="I70"/>
      <c r="J70" s="30">
        <f t="shared" ref="J70:AK70" si="148">J16*J46/1000</f>
        <v>0</v>
      </c>
      <c r="K70" s="30">
        <f t="shared" si="148"/>
        <v>0</v>
      </c>
      <c r="L70" s="30">
        <f t="shared" si="148"/>
        <v>0</v>
      </c>
      <c r="M70" s="30">
        <f t="shared" si="148"/>
        <v>0</v>
      </c>
      <c r="N70" s="30">
        <f t="shared" si="148"/>
        <v>0</v>
      </c>
      <c r="O70" s="30">
        <f t="shared" si="148"/>
        <v>0</v>
      </c>
      <c r="P70" s="30">
        <f t="shared" si="148"/>
        <v>0</v>
      </c>
      <c r="Q70" s="30">
        <f t="shared" si="148"/>
        <v>0</v>
      </c>
      <c r="R70" s="30">
        <f t="shared" si="148"/>
        <v>0</v>
      </c>
      <c r="S70" s="30">
        <f t="shared" si="148"/>
        <v>0</v>
      </c>
      <c r="T70" s="30">
        <f t="shared" si="148"/>
        <v>0</v>
      </c>
      <c r="U70" s="30">
        <f t="shared" si="148"/>
        <v>0</v>
      </c>
      <c r="V70" s="30">
        <f t="shared" si="148"/>
        <v>0</v>
      </c>
      <c r="W70" s="30">
        <f t="shared" si="148"/>
        <v>0</v>
      </c>
      <c r="X70" s="30">
        <f t="shared" si="148"/>
        <v>0</v>
      </c>
      <c r="Y70" s="30">
        <f t="shared" si="148"/>
        <v>0</v>
      </c>
      <c r="Z70" s="30">
        <f t="shared" si="148"/>
        <v>0</v>
      </c>
      <c r="AA70" s="30">
        <f t="shared" si="148"/>
        <v>0</v>
      </c>
      <c r="AB70" s="30">
        <f t="shared" si="148"/>
        <v>0</v>
      </c>
      <c r="AC70" s="30">
        <f t="shared" si="148"/>
        <v>0</v>
      </c>
      <c r="AD70" s="30">
        <f t="shared" si="148"/>
        <v>0</v>
      </c>
      <c r="AE70" s="30">
        <f t="shared" si="148"/>
        <v>0</v>
      </c>
      <c r="AF70" s="30">
        <f t="shared" si="148"/>
        <v>0</v>
      </c>
      <c r="AG70" s="30">
        <f t="shared" si="148"/>
        <v>0</v>
      </c>
      <c r="AH70" s="30">
        <f t="shared" si="148"/>
        <v>0</v>
      </c>
      <c r="AI70" s="30">
        <f t="shared" si="148"/>
        <v>0</v>
      </c>
      <c r="AJ70" s="30">
        <f t="shared" si="148"/>
        <v>0</v>
      </c>
      <c r="AK70" s="67">
        <f t="shared" si="148"/>
        <v>0</v>
      </c>
    </row>
    <row r="71" spans="2:37" ht="14.45" customHeight="1" x14ac:dyDescent="0.25">
      <c r="B71" s="52"/>
      <c r="C71"/>
      <c r="D71" t="s">
        <v>78</v>
      </c>
      <c r="E71" s="90" t="s">
        <v>140</v>
      </c>
      <c r="F71" s="24">
        <v>0.02</v>
      </c>
      <c r="G71" s="162"/>
      <c r="H71" s="30">
        <f t="shared" si="142"/>
        <v>1031.3326877958432</v>
      </c>
      <c r="I71"/>
      <c r="J71" s="47"/>
      <c r="K71" s="47"/>
      <c r="L71" s="47">
        <v>40</v>
      </c>
      <c r="M71" s="47">
        <f>L71*(1+$F71)</f>
        <v>40.799999999999997</v>
      </c>
      <c r="N71" s="47">
        <f t="shared" ref="N71:AF71" si="149">M71*(1+$F71)</f>
        <v>41.616</v>
      </c>
      <c r="O71" s="47">
        <f t="shared" si="149"/>
        <v>42.448320000000002</v>
      </c>
      <c r="P71" s="47">
        <f t="shared" si="149"/>
        <v>43.297286400000004</v>
      </c>
      <c r="Q71" s="47">
        <f t="shared" si="149"/>
        <v>44.163232128000004</v>
      </c>
      <c r="R71" s="47">
        <f t="shared" si="149"/>
        <v>45.046496770560005</v>
      </c>
      <c r="S71" s="47">
        <f t="shared" si="149"/>
        <v>45.947426705971203</v>
      </c>
      <c r="T71" s="47">
        <f t="shared" si="149"/>
        <v>46.866375240090626</v>
      </c>
      <c r="U71" s="47">
        <f t="shared" si="149"/>
        <v>47.803702744892441</v>
      </c>
      <c r="V71" s="47">
        <f t="shared" si="149"/>
        <v>48.759776799790288</v>
      </c>
      <c r="W71" s="47">
        <f t="shared" si="149"/>
        <v>49.734972335786097</v>
      </c>
      <c r="X71" s="47">
        <f t="shared" si="149"/>
        <v>50.729671782501818</v>
      </c>
      <c r="Y71" s="47">
        <f t="shared" si="149"/>
        <v>51.744265218151853</v>
      </c>
      <c r="Z71" s="47">
        <f t="shared" si="149"/>
        <v>52.77915052251489</v>
      </c>
      <c r="AA71" s="47">
        <f t="shared" si="149"/>
        <v>53.834733532965188</v>
      </c>
      <c r="AB71" s="47">
        <f t="shared" si="149"/>
        <v>54.911428203624496</v>
      </c>
      <c r="AC71" s="47">
        <f t="shared" si="149"/>
        <v>56.009656767696988</v>
      </c>
      <c r="AD71" s="47">
        <f t="shared" si="149"/>
        <v>57.129849903050932</v>
      </c>
      <c r="AE71" s="47">
        <f t="shared" si="149"/>
        <v>58.272446901111948</v>
      </c>
      <c r="AF71" s="47">
        <f t="shared" si="149"/>
        <v>59.437895839134185</v>
      </c>
      <c r="AG71" s="47"/>
      <c r="AH71" s="47"/>
      <c r="AI71" s="47"/>
      <c r="AJ71" s="47"/>
      <c r="AK71" s="68"/>
    </row>
    <row r="72" spans="2:37" ht="15" customHeight="1" thickBot="1" x14ac:dyDescent="0.3">
      <c r="B72" s="52"/>
      <c r="C72"/>
      <c r="D72" s="28" t="s">
        <v>79</v>
      </c>
      <c r="E72"/>
      <c r="F72"/>
      <c r="G72"/>
      <c r="H72" s="29">
        <f t="shared" si="142"/>
        <v>408851.96820288798</v>
      </c>
      <c r="I72"/>
      <c r="J72" s="29">
        <f>SUM(J66:J71)</f>
        <v>0</v>
      </c>
      <c r="K72" s="29">
        <f t="shared" ref="K72:AK72" si="150">SUM(K66:K71)</f>
        <v>2552.8000000000002</v>
      </c>
      <c r="L72" s="29">
        <f t="shared" si="150"/>
        <v>7737.5679999999993</v>
      </c>
      <c r="M72" s="29">
        <f>SUM(M66:M71)</f>
        <v>15515.83872</v>
      </c>
      <c r="N72" s="29">
        <f t="shared" si="150"/>
        <v>15598.1554944</v>
      </c>
      <c r="O72" s="29">
        <f t="shared" si="150"/>
        <v>15682.118604288</v>
      </c>
      <c r="P72" s="29">
        <f t="shared" si="150"/>
        <v>15767.760976373758</v>
      </c>
      <c r="Q72" s="29">
        <f t="shared" si="150"/>
        <v>15855.116195901235</v>
      </c>
      <c r="R72" s="29">
        <f t="shared" si="150"/>
        <v>15944.21851981926</v>
      </c>
      <c r="S72" s="29">
        <f t="shared" si="150"/>
        <v>16035.102890215647</v>
      </c>
      <c r="T72" s="29">
        <f t="shared" si="150"/>
        <v>16127.804948019957</v>
      </c>
      <c r="U72" s="29">
        <f t="shared" si="150"/>
        <v>16222.361046980355</v>
      </c>
      <c r="V72" s="29">
        <f t="shared" si="150"/>
        <v>16318.808267919965</v>
      </c>
      <c r="W72" s="29">
        <f t="shared" si="150"/>
        <v>16417.184433278362</v>
      </c>
      <c r="X72" s="29">
        <f t="shared" si="150"/>
        <v>16517.528121943928</v>
      </c>
      <c r="Y72" s="29">
        <f t="shared" si="150"/>
        <v>16619.878684382809</v>
      </c>
      <c r="Z72" s="29">
        <f t="shared" si="150"/>
        <v>16724.276258070469</v>
      </c>
      <c r="AA72" s="29">
        <f t="shared" si="150"/>
        <v>16830.761783231876</v>
      </c>
      <c r="AB72" s="29">
        <f t="shared" si="150"/>
        <v>16939.377018896514</v>
      </c>
      <c r="AC72" s="29">
        <f t="shared" si="150"/>
        <v>17050.164559274443</v>
      </c>
      <c r="AD72" s="29">
        <f t="shared" si="150"/>
        <v>17163.167850459937</v>
      </c>
      <c r="AE72" s="29">
        <f t="shared" si="150"/>
        <v>17278.43120746913</v>
      </c>
      <c r="AF72" s="29">
        <f t="shared" si="150"/>
        <v>17395.999831618512</v>
      </c>
      <c r="AG72" s="29">
        <f t="shared" si="150"/>
        <v>17455.293174494967</v>
      </c>
      <c r="AH72" s="29">
        <f t="shared" si="150"/>
        <v>17576.399037984869</v>
      </c>
      <c r="AI72" s="29">
        <f t="shared" si="150"/>
        <v>17699.927018744565</v>
      </c>
      <c r="AJ72" s="29">
        <f t="shared" si="150"/>
        <v>17825.92555911946</v>
      </c>
      <c r="AK72" s="69">
        <f t="shared" si="150"/>
        <v>0</v>
      </c>
    </row>
    <row r="73" spans="2:37" s="4" customFormat="1" ht="5.85" customHeight="1" thickTop="1" x14ac:dyDescent="0.15">
      <c r="B73" s="58"/>
      <c r="C73" s="35"/>
      <c r="D73" s="35"/>
      <c r="E73" s="35"/>
      <c r="F73" s="35"/>
      <c r="G73" s="35"/>
      <c r="H73" s="32"/>
      <c r="I73" s="35"/>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70"/>
    </row>
    <row r="74" spans="2:37" ht="14.45" customHeight="1" x14ac:dyDescent="0.25">
      <c r="B74" s="52"/>
      <c r="C74" s="33" t="s">
        <v>80</v>
      </c>
      <c r="D74"/>
      <c r="E74"/>
      <c r="F74"/>
      <c r="G74"/>
      <c r="H74" s="30"/>
      <c r="I74"/>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67"/>
    </row>
    <row r="75" spans="2:37" ht="14.45" customHeight="1" x14ac:dyDescent="0.25">
      <c r="B75" s="52"/>
      <c r="C75"/>
      <c r="D75" t="s">
        <v>81</v>
      </c>
      <c r="E75" s="90" t="s">
        <v>141</v>
      </c>
      <c r="F75" s="90" t="s">
        <v>142</v>
      </c>
      <c r="G75" s="162" t="s">
        <v>209</v>
      </c>
      <c r="H75" s="30">
        <f t="shared" ref="H75:H79" si="151">SUM(J75:AK75)</f>
        <v>-20000</v>
      </c>
      <c r="I75"/>
      <c r="J75" s="47">
        <v>-20000</v>
      </c>
      <c r="K75" s="47"/>
      <c r="L75" s="47"/>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67"/>
    </row>
    <row r="76" spans="2:37" ht="14.45" customHeight="1" x14ac:dyDescent="0.25">
      <c r="B76" s="52"/>
      <c r="C76"/>
      <c r="D76" t="s">
        <v>82</v>
      </c>
      <c r="E76" s="90" t="s">
        <v>143</v>
      </c>
      <c r="F76" s="90" t="s">
        <v>142</v>
      </c>
      <c r="G76" s="162" t="s">
        <v>209</v>
      </c>
      <c r="H76" s="30">
        <f t="shared" si="151"/>
        <v>-40000</v>
      </c>
      <c r="I76"/>
      <c r="J76" s="47">
        <v>-20000</v>
      </c>
      <c r="K76" s="47">
        <v>-20000</v>
      </c>
      <c r="L76" s="47"/>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67"/>
    </row>
    <row r="77" spans="2:37" ht="14.45" customHeight="1" x14ac:dyDescent="0.25">
      <c r="B77" s="52"/>
      <c r="C77"/>
      <c r="D77" t="s">
        <v>83</v>
      </c>
      <c r="E77" s="90" t="s">
        <v>144</v>
      </c>
      <c r="F77" s="90" t="s">
        <v>142</v>
      </c>
      <c r="G77" s="162" t="s">
        <v>209</v>
      </c>
      <c r="H77" s="30">
        <f t="shared" si="151"/>
        <v>-20000</v>
      </c>
      <c r="I77"/>
      <c r="J77" s="47">
        <v>-10000</v>
      </c>
      <c r="K77" s="47">
        <v>-10000</v>
      </c>
      <c r="L77" s="47"/>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67"/>
    </row>
    <row r="78" spans="2:37" ht="14.45" customHeight="1" x14ac:dyDescent="0.25">
      <c r="B78" s="52"/>
      <c r="C78"/>
      <c r="D78" t="s">
        <v>84</v>
      </c>
      <c r="E78" s="90" t="s">
        <v>145</v>
      </c>
      <c r="F78" s="90" t="s">
        <v>142</v>
      </c>
      <c r="G78" s="162" t="s">
        <v>209</v>
      </c>
      <c r="H78" s="30">
        <f t="shared" si="151"/>
        <v>-5000</v>
      </c>
      <c r="I78"/>
      <c r="J78" s="47"/>
      <c r="K78" s="47">
        <v>-5000</v>
      </c>
      <c r="L78" s="47"/>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67"/>
    </row>
    <row r="79" spans="2:37" ht="14.45" customHeight="1" x14ac:dyDescent="0.25">
      <c r="B79" s="52"/>
      <c r="C79"/>
      <c r="D79" t="s">
        <v>85</v>
      </c>
      <c r="E79" s="90" t="s">
        <v>146</v>
      </c>
      <c r="F79" s="90" t="s">
        <v>142</v>
      </c>
      <c r="G79" s="162" t="s">
        <v>209</v>
      </c>
      <c r="H79" s="30">
        <f t="shared" si="151"/>
        <v>-15000</v>
      </c>
      <c r="I79"/>
      <c r="J79" s="47">
        <v>-10000</v>
      </c>
      <c r="K79" s="47">
        <v>-5000</v>
      </c>
      <c r="L79" s="47"/>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67"/>
    </row>
    <row r="80" spans="2:37" ht="15" customHeight="1" thickBot="1" x14ac:dyDescent="0.3">
      <c r="B80" s="52"/>
      <c r="C80"/>
      <c r="D80" s="28" t="s">
        <v>86</v>
      </c>
      <c r="E80"/>
      <c r="F80"/>
      <c r="G80"/>
      <c r="H80" s="29">
        <f>SUM(J80:AK80)</f>
        <v>-100000</v>
      </c>
      <c r="I80"/>
      <c r="J80" s="29">
        <f>SUM(J75:J79)</f>
        <v>-60000</v>
      </c>
      <c r="K80" s="29">
        <f t="shared" ref="K80:L80" si="152">SUM(K75:K79)</f>
        <v>-40000</v>
      </c>
      <c r="L80" s="29">
        <f t="shared" si="152"/>
        <v>0</v>
      </c>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67"/>
    </row>
    <row r="81" spans="2:37" s="4" customFormat="1" ht="5.85" customHeight="1" thickTop="1" x14ac:dyDescent="0.15">
      <c r="B81" s="58"/>
      <c r="C81" s="35"/>
      <c r="D81" s="31"/>
      <c r="E81" s="35"/>
      <c r="F81" s="35"/>
      <c r="G81" s="35"/>
      <c r="H81" s="32"/>
      <c r="I81" s="35"/>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70"/>
    </row>
    <row r="82" spans="2:37" ht="14.45" customHeight="1" x14ac:dyDescent="0.25">
      <c r="B82" s="52"/>
      <c r="C82" s="33" t="s">
        <v>87</v>
      </c>
      <c r="D82"/>
      <c r="E82"/>
      <c r="F82" s="24">
        <v>0.02</v>
      </c>
      <c r="G82" s="162" t="s">
        <v>210</v>
      </c>
      <c r="H82" s="30">
        <f>SUM(J82:AK82)</f>
        <v>-91265.587421283824</v>
      </c>
      <c r="I82"/>
      <c r="J82" s="30"/>
      <c r="K82" s="30"/>
      <c r="L82" s="30"/>
      <c r="M82" s="47">
        <v>-3000</v>
      </c>
      <c r="N82" s="47">
        <f t="shared" ref="N82:AJ82" si="153">M82*(1+$F82)</f>
        <v>-3060</v>
      </c>
      <c r="O82" s="47">
        <f t="shared" si="153"/>
        <v>-3121.2000000000003</v>
      </c>
      <c r="P82" s="47">
        <f t="shared" si="153"/>
        <v>-3183.6240000000003</v>
      </c>
      <c r="Q82" s="47">
        <f t="shared" si="153"/>
        <v>-3247.2964800000004</v>
      </c>
      <c r="R82" s="47">
        <f t="shared" si="153"/>
        <v>-3312.2424096000004</v>
      </c>
      <c r="S82" s="47">
        <f t="shared" si="153"/>
        <v>-3378.4872577920005</v>
      </c>
      <c r="T82" s="47">
        <f t="shared" si="153"/>
        <v>-3446.0570029478404</v>
      </c>
      <c r="U82" s="47">
        <f t="shared" si="153"/>
        <v>-3514.9781430067974</v>
      </c>
      <c r="V82" s="47">
        <f t="shared" si="153"/>
        <v>-3585.2777058669335</v>
      </c>
      <c r="W82" s="47">
        <f t="shared" si="153"/>
        <v>-3656.9832599842721</v>
      </c>
      <c r="X82" s="47">
        <f t="shared" si="153"/>
        <v>-3730.1229251839577</v>
      </c>
      <c r="Y82" s="47">
        <f t="shared" si="153"/>
        <v>-3804.7253836876371</v>
      </c>
      <c r="Z82" s="47">
        <f t="shared" si="153"/>
        <v>-3880.8198913613901</v>
      </c>
      <c r="AA82" s="47">
        <f t="shared" si="153"/>
        <v>-3958.436289188618</v>
      </c>
      <c r="AB82" s="47">
        <f t="shared" si="153"/>
        <v>-4037.6050149723906</v>
      </c>
      <c r="AC82" s="47">
        <f t="shared" si="153"/>
        <v>-4118.3571152718387</v>
      </c>
      <c r="AD82" s="47">
        <f t="shared" si="153"/>
        <v>-4200.7242575772752</v>
      </c>
      <c r="AE82" s="47">
        <f t="shared" si="153"/>
        <v>-4284.7387427288204</v>
      </c>
      <c r="AF82" s="47">
        <f t="shared" si="153"/>
        <v>-4370.4335175833967</v>
      </c>
      <c r="AG82" s="47">
        <f t="shared" si="153"/>
        <v>-4457.8421879350644</v>
      </c>
      <c r="AH82" s="47">
        <f t="shared" si="153"/>
        <v>-4546.9990316937656</v>
      </c>
      <c r="AI82" s="47">
        <f t="shared" si="153"/>
        <v>-4637.9390123276407</v>
      </c>
      <c r="AJ82" s="47">
        <f t="shared" si="153"/>
        <v>-4730.697792574194</v>
      </c>
      <c r="AK82" s="68"/>
    </row>
    <row r="83" spans="2:37" s="4" customFormat="1" ht="5.45" customHeight="1" x14ac:dyDescent="0.15">
      <c r="B83" s="58"/>
      <c r="C83" s="35"/>
      <c r="D83" s="31"/>
      <c r="E83" s="35"/>
      <c r="F83" s="35"/>
      <c r="G83" s="35"/>
      <c r="H83" s="32"/>
      <c r="I83" s="35"/>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70"/>
    </row>
    <row r="84" spans="2:37" ht="14.45" customHeight="1" x14ac:dyDescent="0.25">
      <c r="B84" s="52"/>
      <c r="C84" s="33" t="s">
        <v>88</v>
      </c>
      <c r="D84"/>
      <c r="E84"/>
      <c r="F84"/>
      <c r="G84"/>
      <c r="H84" s="30"/>
      <c r="I84"/>
      <c r="J84" s="14" t="s">
        <v>37</v>
      </c>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67"/>
    </row>
    <row r="85" spans="2:37" ht="14.45" customHeight="1" x14ac:dyDescent="0.25">
      <c r="B85" s="52"/>
      <c r="C85"/>
      <c r="D85" s="78" t="str">
        <f>IF(E49="", "", E49)</f>
        <v>Feedstock purchases</v>
      </c>
      <c r="E85"/>
      <c r="F85"/>
      <c r="G85" s="162"/>
      <c r="H85" s="30">
        <f t="shared" ref="H85:H93" si="154">SUM(J85:AK85)</f>
        <v>131896.495328221</v>
      </c>
      <c r="I85"/>
      <c r="J85" s="30">
        <f t="shared" ref="J85:AK85" si="155">-J49*J56/1000</f>
        <v>0</v>
      </c>
      <c r="K85" s="30">
        <f t="shared" si="155"/>
        <v>680</v>
      </c>
      <c r="L85" s="30">
        <f t="shared" si="155"/>
        <v>2080.8000000000002</v>
      </c>
      <c r="M85" s="30">
        <f t="shared" si="155"/>
        <v>4244.8320000000003</v>
      </c>
      <c r="N85" s="30">
        <f t="shared" si="155"/>
        <v>4329.7286400000003</v>
      </c>
      <c r="O85" s="30">
        <f t="shared" si="155"/>
        <v>4416.3232128000009</v>
      </c>
      <c r="P85" s="30">
        <f t="shared" si="155"/>
        <v>4504.6496770560007</v>
      </c>
      <c r="Q85" s="30">
        <f t="shared" si="155"/>
        <v>4594.7426705971202</v>
      </c>
      <c r="R85" s="30">
        <f t="shared" si="155"/>
        <v>4686.6375240090629</v>
      </c>
      <c r="S85" s="30">
        <f t="shared" si="155"/>
        <v>4780.3702744892444</v>
      </c>
      <c r="T85" s="30">
        <f t="shared" si="155"/>
        <v>4875.9776799790288</v>
      </c>
      <c r="U85" s="30">
        <f t="shared" si="155"/>
        <v>4973.4972335786097</v>
      </c>
      <c r="V85" s="30">
        <f t="shared" si="155"/>
        <v>5072.9671782501819</v>
      </c>
      <c r="W85" s="30">
        <f t="shared" si="155"/>
        <v>5174.4265218151859</v>
      </c>
      <c r="X85" s="30">
        <f t="shared" si="155"/>
        <v>5277.9150522514892</v>
      </c>
      <c r="Y85" s="30">
        <f t="shared" si="155"/>
        <v>5383.4733532965192</v>
      </c>
      <c r="Z85" s="30">
        <f t="shared" si="155"/>
        <v>5491.14282036245</v>
      </c>
      <c r="AA85" s="30">
        <f t="shared" si="155"/>
        <v>5600.9656767696988</v>
      </c>
      <c r="AB85" s="30">
        <f t="shared" si="155"/>
        <v>5712.9849903050936</v>
      </c>
      <c r="AC85" s="30">
        <f t="shared" si="155"/>
        <v>5827.2446901111944</v>
      </c>
      <c r="AD85" s="30">
        <f t="shared" si="155"/>
        <v>5943.789583913418</v>
      </c>
      <c r="AE85" s="30">
        <f t="shared" si="155"/>
        <v>6062.6653755916868</v>
      </c>
      <c r="AF85" s="30">
        <f t="shared" si="155"/>
        <v>6183.9186831035204</v>
      </c>
      <c r="AG85" s="30">
        <f t="shared" si="155"/>
        <v>6307.5970567655913</v>
      </c>
      <c r="AH85" s="30">
        <f t="shared" si="155"/>
        <v>6433.7489979009033</v>
      </c>
      <c r="AI85" s="30">
        <f t="shared" si="155"/>
        <v>6562.4239778589217</v>
      </c>
      <c r="AJ85" s="30">
        <f t="shared" si="155"/>
        <v>6693.6724574161008</v>
      </c>
      <c r="AK85" s="67">
        <f t="shared" si="155"/>
        <v>0</v>
      </c>
    </row>
    <row r="86" spans="2:37" ht="14.45" customHeight="1" x14ac:dyDescent="0.25">
      <c r="B86" s="52"/>
      <c r="C86"/>
      <c r="D86" s="78" t="str">
        <f t="shared" ref="D86:D90" si="156">IF(E50="", "", E50)</f>
        <v>Natural gas purchases</v>
      </c>
      <c r="E86"/>
      <c r="F86"/>
      <c r="G86" s="162"/>
      <c r="H86" s="102">
        <f>SUM(J86:AK86)</f>
        <v>-6331.0317757546081</v>
      </c>
      <c r="I86"/>
      <c r="J86" s="30">
        <f t="shared" ref="J86:AK86" si="157">-J50*J57/1000</f>
        <v>0</v>
      </c>
      <c r="K86" s="30">
        <f t="shared" si="157"/>
        <v>-32.64</v>
      </c>
      <c r="L86" s="30">
        <f>-L50*L57/1000</f>
        <v>-99.878399999999999</v>
      </c>
      <c r="M86" s="30">
        <f t="shared" si="157"/>
        <v>-203.751936</v>
      </c>
      <c r="N86" s="30">
        <f t="shared" si="157"/>
        <v>-207.82697472000001</v>
      </c>
      <c r="O86" s="30">
        <f t="shared" si="157"/>
        <v>-211.9835142144</v>
      </c>
      <c r="P86" s="30">
        <f t="shared" si="157"/>
        <v>-216.223184498688</v>
      </c>
      <c r="Q86" s="30">
        <f t="shared" si="157"/>
        <v>-220.54764818866175</v>
      </c>
      <c r="R86" s="30">
        <f t="shared" si="157"/>
        <v>-224.95860115243499</v>
      </c>
      <c r="S86" s="30">
        <f t="shared" si="157"/>
        <v>-229.45777317548371</v>
      </c>
      <c r="T86" s="30">
        <f t="shared" si="157"/>
        <v>-234.04692863899339</v>
      </c>
      <c r="U86" s="30">
        <f t="shared" si="157"/>
        <v>-238.72786721177326</v>
      </c>
      <c r="V86" s="30">
        <f t="shared" si="157"/>
        <v>-243.50242455600872</v>
      </c>
      <c r="W86" s="30">
        <f t="shared" si="157"/>
        <v>-248.37247304712889</v>
      </c>
      <c r="X86" s="30">
        <f t="shared" si="157"/>
        <v>-253.33992250807148</v>
      </c>
      <c r="Y86" s="30">
        <f t="shared" si="157"/>
        <v>-258.40672095823294</v>
      </c>
      <c r="Z86" s="30">
        <f t="shared" si="157"/>
        <v>-263.57485537739763</v>
      </c>
      <c r="AA86" s="30">
        <f t="shared" si="157"/>
        <v>-268.84635248494556</v>
      </c>
      <c r="AB86" s="30">
        <f t="shared" si="157"/>
        <v>-274.22327953464446</v>
      </c>
      <c r="AC86" s="30">
        <f t="shared" si="157"/>
        <v>-279.70774512533734</v>
      </c>
      <c r="AD86" s="30">
        <f t="shared" si="157"/>
        <v>-285.30190002784411</v>
      </c>
      <c r="AE86" s="30">
        <f t="shared" si="157"/>
        <v>-291.00793802840099</v>
      </c>
      <c r="AF86" s="30">
        <f t="shared" si="157"/>
        <v>-296.82809678896899</v>
      </c>
      <c r="AG86" s="30">
        <f t="shared" si="157"/>
        <v>-302.76465872474836</v>
      </c>
      <c r="AH86" s="30">
        <f t="shared" si="157"/>
        <v>-308.81995189924334</v>
      </c>
      <c r="AI86" s="30">
        <f t="shared" si="157"/>
        <v>-314.99635093722821</v>
      </c>
      <c r="AJ86" s="30">
        <f t="shared" si="157"/>
        <v>-321.29627795597281</v>
      </c>
      <c r="AK86" s="67">
        <f t="shared" si="157"/>
        <v>0</v>
      </c>
    </row>
    <row r="87" spans="2:37" ht="14.45" customHeight="1" x14ac:dyDescent="0.25">
      <c r="B87" s="52"/>
      <c r="C87"/>
      <c r="D87" s="78" t="str">
        <f t="shared" si="156"/>
        <v>Electricity purchases</v>
      </c>
      <c r="E87"/>
      <c r="F87"/>
      <c r="G87" s="162"/>
      <c r="H87" s="30">
        <f t="shared" si="154"/>
        <v>0</v>
      </c>
      <c r="I87"/>
      <c r="J87" s="30">
        <f t="shared" ref="J87:AK87" si="158">-J51*J58/1000</f>
        <v>0</v>
      </c>
      <c r="K87" s="30">
        <f t="shared" si="158"/>
        <v>0</v>
      </c>
      <c r="L87" s="30">
        <f t="shared" si="158"/>
        <v>0</v>
      </c>
      <c r="M87" s="30">
        <f t="shared" si="158"/>
        <v>0</v>
      </c>
      <c r="N87" s="30">
        <f t="shared" si="158"/>
        <v>0</v>
      </c>
      <c r="O87" s="30">
        <f t="shared" si="158"/>
        <v>0</v>
      </c>
      <c r="P87" s="30">
        <f t="shared" si="158"/>
        <v>0</v>
      </c>
      <c r="Q87" s="30">
        <f t="shared" si="158"/>
        <v>0</v>
      </c>
      <c r="R87" s="30">
        <f t="shared" si="158"/>
        <v>0</v>
      </c>
      <c r="S87" s="30">
        <f t="shared" si="158"/>
        <v>0</v>
      </c>
      <c r="T87" s="30">
        <f t="shared" si="158"/>
        <v>0</v>
      </c>
      <c r="U87" s="30">
        <f t="shared" si="158"/>
        <v>0</v>
      </c>
      <c r="V87" s="30">
        <f t="shared" si="158"/>
        <v>0</v>
      </c>
      <c r="W87" s="30">
        <f t="shared" si="158"/>
        <v>0</v>
      </c>
      <c r="X87" s="30">
        <f t="shared" si="158"/>
        <v>0</v>
      </c>
      <c r="Y87" s="30">
        <f t="shared" si="158"/>
        <v>0</v>
      </c>
      <c r="Z87" s="30">
        <f t="shared" si="158"/>
        <v>0</v>
      </c>
      <c r="AA87" s="30">
        <f t="shared" si="158"/>
        <v>0</v>
      </c>
      <c r="AB87" s="30">
        <f t="shared" si="158"/>
        <v>0</v>
      </c>
      <c r="AC87" s="30">
        <f t="shared" si="158"/>
        <v>0</v>
      </c>
      <c r="AD87" s="30">
        <f t="shared" si="158"/>
        <v>0</v>
      </c>
      <c r="AE87" s="30">
        <f t="shared" si="158"/>
        <v>0</v>
      </c>
      <c r="AF87" s="30">
        <f t="shared" si="158"/>
        <v>0</v>
      </c>
      <c r="AG87" s="30">
        <f t="shared" si="158"/>
        <v>0</v>
      </c>
      <c r="AH87" s="30">
        <f t="shared" si="158"/>
        <v>0</v>
      </c>
      <c r="AI87" s="30">
        <f t="shared" si="158"/>
        <v>0</v>
      </c>
      <c r="AJ87" s="30">
        <f t="shared" si="158"/>
        <v>0</v>
      </c>
      <c r="AK87" s="67">
        <f t="shared" si="158"/>
        <v>0</v>
      </c>
    </row>
    <row r="88" spans="2:37" ht="14.45" customHeight="1" x14ac:dyDescent="0.25">
      <c r="B88" s="52"/>
      <c r="C88"/>
      <c r="D88" s="78" t="str">
        <f t="shared" si="156"/>
        <v>Chemical purchases</v>
      </c>
      <c r="E88"/>
      <c r="F88"/>
      <c r="G88" s="162"/>
      <c r="H88" s="30">
        <f t="shared" si="154"/>
        <v>-47.368053364877362</v>
      </c>
      <c r="I88"/>
      <c r="J88" s="30">
        <f t="shared" ref="J88:AK88" si="159">-J52*J59/1000</f>
        <v>0</v>
      </c>
      <c r="K88" s="30">
        <f t="shared" si="159"/>
        <v>-0.71399999999999997</v>
      </c>
      <c r="L88" s="30">
        <f t="shared" si="159"/>
        <v>-1.4565599999999999</v>
      </c>
      <c r="M88" s="30">
        <f t="shared" si="159"/>
        <v>-1.4856912</v>
      </c>
      <c r="N88" s="30">
        <f t="shared" si="159"/>
        <v>-1.5154050239999999</v>
      </c>
      <c r="O88" s="30">
        <f t="shared" si="159"/>
        <v>-1.54571312448</v>
      </c>
      <c r="P88" s="30">
        <f t="shared" si="159"/>
        <v>-1.5766273869696001</v>
      </c>
      <c r="Q88" s="30">
        <f t="shared" si="159"/>
        <v>-1.6081599347089921</v>
      </c>
      <c r="R88" s="30">
        <f t="shared" si="159"/>
        <v>-1.640323133403172</v>
      </c>
      <c r="S88" s="30">
        <f t="shared" si="159"/>
        <v>-1.6731295960712356</v>
      </c>
      <c r="T88" s="30">
        <f t="shared" si="159"/>
        <v>-1.7065921879926602</v>
      </c>
      <c r="U88" s="30">
        <f t="shared" si="159"/>
        <v>-1.7407240317525134</v>
      </c>
      <c r="V88" s="30">
        <f t="shared" si="159"/>
        <v>-1.7755385123875638</v>
      </c>
      <c r="W88" s="30">
        <f t="shared" si="159"/>
        <v>-1.8110492826353151</v>
      </c>
      <c r="X88" s="30">
        <f t="shared" si="159"/>
        <v>-1.8472702682880213</v>
      </c>
      <c r="Y88" s="30">
        <f t="shared" si="159"/>
        <v>-1.8842156736537818</v>
      </c>
      <c r="Z88" s="30">
        <f t="shared" si="159"/>
        <v>-1.9218999871268574</v>
      </c>
      <c r="AA88" s="30">
        <f t="shared" si="159"/>
        <v>-1.9603379868693946</v>
      </c>
      <c r="AB88" s="30">
        <f t="shared" si="159"/>
        <v>-1.9995447466067826</v>
      </c>
      <c r="AC88" s="30">
        <f t="shared" si="159"/>
        <v>-2.0395356415389183</v>
      </c>
      <c r="AD88" s="30">
        <f t="shared" si="159"/>
        <v>-2.0803263543696966</v>
      </c>
      <c r="AE88" s="30">
        <f t="shared" si="159"/>
        <v>-2.121932881457091</v>
      </c>
      <c r="AF88" s="30">
        <f t="shared" si="159"/>
        <v>-2.1643715390862326</v>
      </c>
      <c r="AG88" s="30">
        <f t="shared" si="159"/>
        <v>-2.2076589698679574</v>
      </c>
      <c r="AH88" s="30">
        <f t="shared" si="159"/>
        <v>-2.2518121492653163</v>
      </c>
      <c r="AI88" s="30">
        <f t="shared" si="159"/>
        <v>-2.2968483922506224</v>
      </c>
      <c r="AJ88" s="30">
        <f t="shared" si="159"/>
        <v>-2.3427853600956352</v>
      </c>
      <c r="AK88" s="67">
        <f t="shared" si="159"/>
        <v>0</v>
      </c>
    </row>
    <row r="89" spans="2:37" ht="14.45" customHeight="1" x14ac:dyDescent="0.25">
      <c r="B89" s="52"/>
      <c r="C89"/>
      <c r="D89" s="78" t="str">
        <f t="shared" si="156"/>
        <v/>
      </c>
      <c r="E89"/>
      <c r="F89"/>
      <c r="G89" s="162"/>
      <c r="H89" s="30">
        <f t="shared" si="154"/>
        <v>0</v>
      </c>
      <c r="I89"/>
      <c r="J89" s="30">
        <f t="shared" ref="J89:AK90" si="160">-J53*J60/1000</f>
        <v>0</v>
      </c>
      <c r="K89" s="30">
        <f t="shared" si="160"/>
        <v>0</v>
      </c>
      <c r="L89" s="30">
        <f t="shared" si="160"/>
        <v>0</v>
      </c>
      <c r="M89" s="30">
        <f t="shared" si="160"/>
        <v>0</v>
      </c>
      <c r="N89" s="30">
        <f t="shared" si="160"/>
        <v>0</v>
      </c>
      <c r="O89" s="30">
        <f t="shared" si="160"/>
        <v>0</v>
      </c>
      <c r="P89" s="30">
        <f t="shared" si="160"/>
        <v>0</v>
      </c>
      <c r="Q89" s="30">
        <f t="shared" si="160"/>
        <v>0</v>
      </c>
      <c r="R89" s="30">
        <f t="shared" si="160"/>
        <v>0</v>
      </c>
      <c r="S89" s="30">
        <f t="shared" si="160"/>
        <v>0</v>
      </c>
      <c r="T89" s="30">
        <f t="shared" si="160"/>
        <v>0</v>
      </c>
      <c r="U89" s="30">
        <f t="shared" si="160"/>
        <v>0</v>
      </c>
      <c r="V89" s="30">
        <f t="shared" si="160"/>
        <v>0</v>
      </c>
      <c r="W89" s="30">
        <f t="shared" si="160"/>
        <v>0</v>
      </c>
      <c r="X89" s="30">
        <f t="shared" si="160"/>
        <v>0</v>
      </c>
      <c r="Y89" s="30">
        <f t="shared" si="160"/>
        <v>0</v>
      </c>
      <c r="Z89" s="30">
        <f t="shared" si="160"/>
        <v>0</v>
      </c>
      <c r="AA89" s="30">
        <f t="shared" si="160"/>
        <v>0</v>
      </c>
      <c r="AB89" s="30">
        <f t="shared" si="160"/>
        <v>0</v>
      </c>
      <c r="AC89" s="30">
        <f t="shared" si="160"/>
        <v>0</v>
      </c>
      <c r="AD89" s="30">
        <f t="shared" si="160"/>
        <v>0</v>
      </c>
      <c r="AE89" s="30">
        <f t="shared" si="160"/>
        <v>0</v>
      </c>
      <c r="AF89" s="30">
        <f t="shared" si="160"/>
        <v>0</v>
      </c>
      <c r="AG89" s="30">
        <f t="shared" si="160"/>
        <v>0</v>
      </c>
      <c r="AH89" s="30">
        <f t="shared" si="160"/>
        <v>0</v>
      </c>
      <c r="AI89" s="30">
        <f t="shared" si="160"/>
        <v>0</v>
      </c>
      <c r="AJ89" s="30">
        <f t="shared" si="160"/>
        <v>0</v>
      </c>
      <c r="AK89" s="67">
        <f t="shared" si="160"/>
        <v>0</v>
      </c>
    </row>
    <row r="90" spans="2:37" ht="14.45" customHeight="1" x14ac:dyDescent="0.25">
      <c r="B90" s="52"/>
      <c r="C90"/>
      <c r="D90" s="78" t="str">
        <f t="shared" si="156"/>
        <v>Transport of products to market</v>
      </c>
      <c r="E90"/>
      <c r="F90"/>
      <c r="G90" s="162"/>
      <c r="H90" s="30">
        <f t="shared" ref="H90" si="161">SUM(J90:AK90)</f>
        <v>-11544</v>
      </c>
      <c r="I90"/>
      <c r="J90" s="30">
        <f t="shared" si="160"/>
        <v>0</v>
      </c>
      <c r="K90" s="30">
        <f t="shared" si="160"/>
        <v>-78</v>
      </c>
      <c r="L90" s="30">
        <f t="shared" si="160"/>
        <v>-234</v>
      </c>
      <c r="M90" s="30">
        <f t="shared" si="160"/>
        <v>-468</v>
      </c>
      <c r="N90" s="30">
        <f t="shared" si="160"/>
        <v>-468</v>
      </c>
      <c r="O90" s="30">
        <f t="shared" si="160"/>
        <v>-468</v>
      </c>
      <c r="P90" s="30">
        <f t="shared" si="160"/>
        <v>-468</v>
      </c>
      <c r="Q90" s="30">
        <f t="shared" si="160"/>
        <v>-468</v>
      </c>
      <c r="R90" s="30">
        <f t="shared" si="160"/>
        <v>-468</v>
      </c>
      <c r="S90" s="30">
        <f t="shared" si="160"/>
        <v>-468</v>
      </c>
      <c r="T90" s="30">
        <f t="shared" si="160"/>
        <v>-468</v>
      </c>
      <c r="U90" s="30">
        <f t="shared" si="160"/>
        <v>-468</v>
      </c>
      <c r="V90" s="30">
        <f t="shared" si="160"/>
        <v>-468</v>
      </c>
      <c r="W90" s="30">
        <f t="shared" si="160"/>
        <v>-468</v>
      </c>
      <c r="X90" s="30">
        <f t="shared" si="160"/>
        <v>-468</v>
      </c>
      <c r="Y90" s="30">
        <f t="shared" si="160"/>
        <v>-468</v>
      </c>
      <c r="Z90" s="30">
        <f t="shared" si="160"/>
        <v>-468</v>
      </c>
      <c r="AA90" s="30">
        <f t="shared" si="160"/>
        <v>-468</v>
      </c>
      <c r="AB90" s="30">
        <f t="shared" si="160"/>
        <v>-468</v>
      </c>
      <c r="AC90" s="30">
        <f t="shared" si="160"/>
        <v>-468</v>
      </c>
      <c r="AD90" s="30">
        <f t="shared" si="160"/>
        <v>-468</v>
      </c>
      <c r="AE90" s="30">
        <f t="shared" si="160"/>
        <v>-468</v>
      </c>
      <c r="AF90" s="30">
        <f t="shared" si="160"/>
        <v>-468</v>
      </c>
      <c r="AG90" s="30">
        <f t="shared" si="160"/>
        <v>-468</v>
      </c>
      <c r="AH90" s="30">
        <f t="shared" si="160"/>
        <v>-468</v>
      </c>
      <c r="AI90" s="30">
        <f t="shared" si="160"/>
        <v>-468</v>
      </c>
      <c r="AJ90" s="30">
        <f t="shared" si="160"/>
        <v>-468</v>
      </c>
      <c r="AK90" s="67">
        <f t="shared" si="160"/>
        <v>0</v>
      </c>
    </row>
    <row r="91" spans="2:37" ht="14.45" customHeight="1" x14ac:dyDescent="0.25">
      <c r="B91" s="52"/>
      <c r="C91"/>
      <c r="D91" t="s">
        <v>89</v>
      </c>
      <c r="E91" s="90" t="s">
        <v>147</v>
      </c>
      <c r="F91" s="24">
        <v>0.02</v>
      </c>
      <c r="G91" s="162" t="s">
        <v>148</v>
      </c>
      <c r="H91" s="30">
        <f t="shared" si="154"/>
        <v>-50506.358576551851</v>
      </c>
      <c r="I91"/>
      <c r="J91" s="47"/>
      <c r="K91" s="47">
        <f>-30*50</f>
        <v>-1500</v>
      </c>
      <c r="L91" s="47">
        <f t="shared" ref="L91:N91" si="162">K91*(1+$F91)</f>
        <v>-1530</v>
      </c>
      <c r="M91" s="47">
        <f t="shared" si="162"/>
        <v>-1560.6000000000001</v>
      </c>
      <c r="N91" s="47">
        <f t="shared" si="162"/>
        <v>-1591.8120000000001</v>
      </c>
      <c r="O91" s="47">
        <f t="shared" ref="O91:AJ91" si="163">N91*(1+$F91)</f>
        <v>-1623.6482400000002</v>
      </c>
      <c r="P91" s="47">
        <f t="shared" si="163"/>
        <v>-1656.1212048000002</v>
      </c>
      <c r="Q91" s="47">
        <f t="shared" si="163"/>
        <v>-1689.2436288960002</v>
      </c>
      <c r="R91" s="47">
        <f t="shared" si="163"/>
        <v>-1723.0285014739202</v>
      </c>
      <c r="S91" s="47">
        <f t="shared" si="163"/>
        <v>-1757.4890715033987</v>
      </c>
      <c r="T91" s="47">
        <f t="shared" si="163"/>
        <v>-1792.6388529334668</v>
      </c>
      <c r="U91" s="47">
        <f t="shared" si="163"/>
        <v>-1828.491629992136</v>
      </c>
      <c r="V91" s="47">
        <f t="shared" si="163"/>
        <v>-1865.0614625919789</v>
      </c>
      <c r="W91" s="47">
        <f t="shared" si="163"/>
        <v>-1902.3626918438185</v>
      </c>
      <c r="X91" s="47">
        <f t="shared" si="163"/>
        <v>-1940.409945680695</v>
      </c>
      <c r="Y91" s="47">
        <f t="shared" si="163"/>
        <v>-1979.218144594309</v>
      </c>
      <c r="Z91" s="47">
        <f t="shared" si="163"/>
        <v>-2018.8025074861953</v>
      </c>
      <c r="AA91" s="47">
        <f t="shared" si="163"/>
        <v>-2059.1785576359193</v>
      </c>
      <c r="AB91" s="47">
        <f t="shared" si="163"/>
        <v>-2100.3621287886376</v>
      </c>
      <c r="AC91" s="47">
        <f t="shared" si="163"/>
        <v>-2142.3693713644102</v>
      </c>
      <c r="AD91" s="47">
        <f t="shared" si="163"/>
        <v>-2185.2167587916983</v>
      </c>
      <c r="AE91" s="47">
        <f t="shared" si="163"/>
        <v>-2228.9210939675322</v>
      </c>
      <c r="AF91" s="47">
        <f t="shared" si="163"/>
        <v>-2273.4995158468828</v>
      </c>
      <c r="AG91" s="47">
        <f t="shared" si="163"/>
        <v>-2318.9695061638204</v>
      </c>
      <c r="AH91" s="47">
        <f t="shared" si="163"/>
        <v>-2365.348896287097</v>
      </c>
      <c r="AI91" s="47">
        <f t="shared" si="163"/>
        <v>-2412.6558742128391</v>
      </c>
      <c r="AJ91" s="47">
        <f t="shared" si="163"/>
        <v>-2460.9089916970961</v>
      </c>
      <c r="AK91" s="68"/>
    </row>
    <row r="92" spans="2:37" ht="14.45" customHeight="1" x14ac:dyDescent="0.25">
      <c r="B92" s="52"/>
      <c r="C92"/>
      <c r="D92" t="s">
        <v>90</v>
      </c>
      <c r="E92" s="90" t="s">
        <v>149</v>
      </c>
      <c r="F92" s="24">
        <v>0.02</v>
      </c>
      <c r="G92" s="162" t="s">
        <v>211</v>
      </c>
      <c r="H92" s="30">
        <f t="shared" ref="H92" si="164">SUM(J92:AK92)</f>
        <v>-33670.905717701236</v>
      </c>
      <c r="I92"/>
      <c r="J92" s="47"/>
      <c r="K92" s="47">
        <v>-1000</v>
      </c>
      <c r="L92" s="47">
        <f t="shared" ref="L92:N92" si="165">K92*(1+$F92)</f>
        <v>-1020</v>
      </c>
      <c r="M92" s="47">
        <f t="shared" si="165"/>
        <v>-1040.4000000000001</v>
      </c>
      <c r="N92" s="47">
        <f t="shared" si="165"/>
        <v>-1061.2080000000001</v>
      </c>
      <c r="O92" s="47">
        <f t="shared" ref="O92:AJ92" si="166">N92*(1+$F92)</f>
        <v>-1082.4321600000001</v>
      </c>
      <c r="P92" s="47">
        <f t="shared" si="166"/>
        <v>-1104.0808032</v>
      </c>
      <c r="Q92" s="47">
        <f t="shared" si="166"/>
        <v>-1126.1624192639999</v>
      </c>
      <c r="R92" s="47">
        <f t="shared" si="166"/>
        <v>-1148.68566764928</v>
      </c>
      <c r="S92" s="47">
        <f t="shared" si="166"/>
        <v>-1171.6593810022657</v>
      </c>
      <c r="T92" s="47">
        <f t="shared" si="166"/>
        <v>-1195.0925686223111</v>
      </c>
      <c r="U92" s="47">
        <f t="shared" si="166"/>
        <v>-1218.9944199947574</v>
      </c>
      <c r="V92" s="47">
        <f t="shared" si="166"/>
        <v>-1243.3743083946526</v>
      </c>
      <c r="W92" s="47">
        <f t="shared" si="166"/>
        <v>-1268.2417945625457</v>
      </c>
      <c r="X92" s="47">
        <f t="shared" si="166"/>
        <v>-1293.6066304537967</v>
      </c>
      <c r="Y92" s="47">
        <f t="shared" si="166"/>
        <v>-1319.4787630628728</v>
      </c>
      <c r="Z92" s="47">
        <f t="shared" si="166"/>
        <v>-1345.8683383241303</v>
      </c>
      <c r="AA92" s="47">
        <f t="shared" si="166"/>
        <v>-1372.785705090613</v>
      </c>
      <c r="AB92" s="47">
        <f t="shared" si="166"/>
        <v>-1400.2414191924252</v>
      </c>
      <c r="AC92" s="47">
        <f t="shared" si="166"/>
        <v>-1428.2462475762736</v>
      </c>
      <c r="AD92" s="47">
        <f t="shared" si="166"/>
        <v>-1456.811172527799</v>
      </c>
      <c r="AE92" s="47">
        <f t="shared" si="166"/>
        <v>-1485.947395978355</v>
      </c>
      <c r="AF92" s="47">
        <f t="shared" si="166"/>
        <v>-1515.6663438979222</v>
      </c>
      <c r="AG92" s="47">
        <f t="shared" si="166"/>
        <v>-1545.9796707758805</v>
      </c>
      <c r="AH92" s="47">
        <f t="shared" si="166"/>
        <v>-1576.8992641913983</v>
      </c>
      <c r="AI92" s="47">
        <f t="shared" si="166"/>
        <v>-1608.4372494752263</v>
      </c>
      <c r="AJ92" s="47">
        <f t="shared" si="166"/>
        <v>-1640.6059944647309</v>
      </c>
      <c r="AK92" s="68"/>
    </row>
    <row r="93" spans="2:37" ht="14.45" customHeight="1" x14ac:dyDescent="0.25">
      <c r="B93" s="52"/>
      <c r="C93"/>
      <c r="D93" t="s">
        <v>91</v>
      </c>
      <c r="E93" s="90" t="s">
        <v>150</v>
      </c>
      <c r="F93" s="24">
        <v>0.02</v>
      </c>
      <c r="G93" s="162" t="s">
        <v>211</v>
      </c>
      <c r="H93" s="30">
        <f t="shared" si="154"/>
        <v>-6734.1811435402478</v>
      </c>
      <c r="I93"/>
      <c r="J93" s="47"/>
      <c r="K93" s="47">
        <v>-200</v>
      </c>
      <c r="L93" s="47">
        <f t="shared" ref="L93" si="167">K93*(1+$F93)</f>
        <v>-204</v>
      </c>
      <c r="M93" s="47">
        <f t="shared" ref="M93" si="168">L93*(1+$F93)</f>
        <v>-208.08</v>
      </c>
      <c r="N93" s="47">
        <f t="shared" ref="N93" si="169">M93*(1+$F93)</f>
        <v>-212.24160000000001</v>
      </c>
      <c r="O93" s="47">
        <f t="shared" ref="O93" si="170">N93*(1+$F93)</f>
        <v>-216.48643200000001</v>
      </c>
      <c r="P93" s="47">
        <f t="shared" ref="P93" si="171">O93*(1+$F93)</f>
        <v>-220.81616064000002</v>
      </c>
      <c r="Q93" s="47">
        <f t="shared" ref="Q93" si="172">P93*(1+$F93)</f>
        <v>-225.23248385280002</v>
      </c>
      <c r="R93" s="47">
        <f t="shared" ref="R93" si="173">Q93*(1+$F93)</f>
        <v>-229.73713352985601</v>
      </c>
      <c r="S93" s="47">
        <f t="shared" ref="S93" si="174">R93*(1+$F93)</f>
        <v>-234.33187620045314</v>
      </c>
      <c r="T93" s="47">
        <f t="shared" ref="T93" si="175">S93*(1+$F93)</f>
        <v>-239.0185137244622</v>
      </c>
      <c r="U93" s="47">
        <f t="shared" ref="U93" si="176">T93*(1+$F93)</f>
        <v>-243.79888399895145</v>
      </c>
      <c r="V93" s="47">
        <f t="shared" ref="V93" si="177">U93*(1+$F93)</f>
        <v>-248.67486167893048</v>
      </c>
      <c r="W93" s="47">
        <f t="shared" ref="W93" si="178">V93*(1+$F93)</f>
        <v>-253.64835891250911</v>
      </c>
      <c r="X93" s="47">
        <f t="shared" ref="X93" si="179">W93*(1+$F93)</f>
        <v>-258.72132609075931</v>
      </c>
      <c r="Y93" s="47">
        <f t="shared" ref="Y93" si="180">X93*(1+$F93)</f>
        <v>-263.89575261257448</v>
      </c>
      <c r="Z93" s="47">
        <f t="shared" ref="Z93" si="181">Y93*(1+$F93)</f>
        <v>-269.17366766482598</v>
      </c>
      <c r="AA93" s="47">
        <f t="shared" ref="AA93" si="182">Z93*(1+$F93)</f>
        <v>-274.55714101812254</v>
      </c>
      <c r="AB93" s="47">
        <f t="shared" ref="AB93" si="183">AA93*(1+$F93)</f>
        <v>-280.04828383848502</v>
      </c>
      <c r="AC93" s="47">
        <f t="shared" ref="AC93" si="184">AB93*(1+$F93)</f>
        <v>-285.64924951525472</v>
      </c>
      <c r="AD93" s="47">
        <f t="shared" ref="AD93" si="185">AC93*(1+$F93)</f>
        <v>-291.3622345055598</v>
      </c>
      <c r="AE93" s="47">
        <f t="shared" ref="AE93" si="186">AD93*(1+$F93)</f>
        <v>-297.18947919567103</v>
      </c>
      <c r="AF93" s="47">
        <f t="shared" ref="AF93" si="187">AE93*(1+$F93)</f>
        <v>-303.13326877958445</v>
      </c>
      <c r="AG93" s="47">
        <f t="shared" ref="AG93" si="188">AF93*(1+$F93)</f>
        <v>-309.19593415517613</v>
      </c>
      <c r="AH93" s="47">
        <f t="shared" ref="AH93" si="189">AG93*(1+$F93)</f>
        <v>-315.37985283827965</v>
      </c>
      <c r="AI93" s="47">
        <f t="shared" ref="AI93" si="190">AH93*(1+$F93)</f>
        <v>-321.68744989504523</v>
      </c>
      <c r="AJ93" s="47">
        <f t="shared" ref="AJ93" si="191">AI93*(1+$F93)</f>
        <v>-328.12119889294615</v>
      </c>
      <c r="AK93" s="68"/>
    </row>
    <row r="94" spans="2:37" ht="15" customHeight="1" thickBot="1" x14ac:dyDescent="0.3">
      <c r="B94" s="52"/>
      <c r="C94"/>
      <c r="D94" s="33" t="s">
        <v>92</v>
      </c>
      <c r="E94"/>
      <c r="F94"/>
      <c r="G94"/>
      <c r="H94" s="29">
        <f>SUM(J94:AK94)</f>
        <v>23062.650061308199</v>
      </c>
      <c r="I94"/>
      <c r="J94" s="29">
        <f t="shared" ref="J94:AK94" si="192">SUM(J85:J93)</f>
        <v>0</v>
      </c>
      <c r="K94" s="29">
        <f t="shared" si="192"/>
        <v>-2131.3540000000003</v>
      </c>
      <c r="L94" s="29">
        <f t="shared" si="192"/>
        <v>-1008.53496</v>
      </c>
      <c r="M94" s="29">
        <f t="shared" si="192"/>
        <v>762.51437279999993</v>
      </c>
      <c r="N94" s="29">
        <f t="shared" si="192"/>
        <v>787.1246602560002</v>
      </c>
      <c r="O94" s="29">
        <f t="shared" si="192"/>
        <v>812.22715346111988</v>
      </c>
      <c r="P94" s="29">
        <f t="shared" si="192"/>
        <v>837.83169653034281</v>
      </c>
      <c r="Q94" s="29">
        <f t="shared" si="192"/>
        <v>863.94833046094936</v>
      </c>
      <c r="R94" s="29">
        <f t="shared" si="192"/>
        <v>890.58729707016801</v>
      </c>
      <c r="S94" s="29">
        <f t="shared" si="192"/>
        <v>917.75904301157232</v>
      </c>
      <c r="T94" s="29">
        <f t="shared" si="192"/>
        <v>945.47422387180234</v>
      </c>
      <c r="U94" s="29">
        <f t="shared" si="192"/>
        <v>973.74370834923866</v>
      </c>
      <c r="V94" s="29">
        <f t="shared" si="192"/>
        <v>1002.5785825162236</v>
      </c>
      <c r="W94" s="29">
        <f t="shared" si="192"/>
        <v>1031.9901541665486</v>
      </c>
      <c r="X94" s="29">
        <f t="shared" si="192"/>
        <v>1061.9899572498784</v>
      </c>
      <c r="Y94" s="29">
        <f t="shared" si="192"/>
        <v>1092.589756394877</v>
      </c>
      <c r="Z94" s="29">
        <f t="shared" si="192"/>
        <v>1123.8015515227739</v>
      </c>
      <c r="AA94" s="29">
        <f t="shared" si="192"/>
        <v>1155.6375825532286</v>
      </c>
      <c r="AB94" s="29">
        <f t="shared" si="192"/>
        <v>1188.1103342042941</v>
      </c>
      <c r="AC94" s="29">
        <f t="shared" si="192"/>
        <v>1221.2325408883794</v>
      </c>
      <c r="AD94" s="29">
        <f t="shared" si="192"/>
        <v>1255.0171917061477</v>
      </c>
      <c r="AE94" s="29">
        <f t="shared" si="192"/>
        <v>1289.4775355402712</v>
      </c>
      <c r="AF94" s="29">
        <f t="shared" si="192"/>
        <v>1324.627086251076</v>
      </c>
      <c r="AG94" s="29">
        <f t="shared" si="192"/>
        <v>1360.4796279760981</v>
      </c>
      <c r="AH94" s="29">
        <f t="shared" si="192"/>
        <v>1397.0492205356202</v>
      </c>
      <c r="AI94" s="29">
        <f t="shared" si="192"/>
        <v>1434.3502049463323</v>
      </c>
      <c r="AJ94" s="29">
        <f t="shared" si="192"/>
        <v>1472.3972090452585</v>
      </c>
      <c r="AK94" s="69">
        <f t="shared" si="192"/>
        <v>0</v>
      </c>
    </row>
    <row r="95" spans="2:37" s="4" customFormat="1" ht="5.85" customHeight="1" thickTop="1" x14ac:dyDescent="0.15">
      <c r="B95" s="58"/>
      <c r="C95" s="35"/>
      <c r="D95" s="31"/>
      <c r="E95" s="35"/>
      <c r="F95" s="35"/>
      <c r="G95" s="35"/>
      <c r="H95" s="32"/>
      <c r="I95" s="35"/>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70"/>
    </row>
    <row r="96" spans="2:37" ht="14.45" customHeight="1" x14ac:dyDescent="0.25">
      <c r="B96" s="52"/>
      <c r="C96" s="33" t="s">
        <v>93</v>
      </c>
      <c r="D96"/>
      <c r="E96"/>
      <c r="F96" s="25">
        <v>0.02</v>
      </c>
      <c r="G96" s="162"/>
      <c r="H96" s="30">
        <f>SUM(J96:AK96)</f>
        <v>-64060.59944647301</v>
      </c>
      <c r="I96"/>
      <c r="J96" s="92"/>
      <c r="K96" s="92"/>
      <c r="L96" s="92">
        <v>-2000</v>
      </c>
      <c r="M96" s="92">
        <f>L96*(1+$F96)</f>
        <v>-2040</v>
      </c>
      <c r="N96" s="92">
        <f t="shared" ref="N96:AJ96" si="193">M96*(1+$F96)</f>
        <v>-2080.8000000000002</v>
      </c>
      <c r="O96" s="92">
        <f t="shared" si="193"/>
        <v>-2122.4160000000002</v>
      </c>
      <c r="P96" s="92">
        <f t="shared" si="193"/>
        <v>-2164.8643200000001</v>
      </c>
      <c r="Q96" s="92">
        <f t="shared" si="193"/>
        <v>-2208.1616064</v>
      </c>
      <c r="R96" s="92">
        <f t="shared" si="193"/>
        <v>-2252.3248385279999</v>
      </c>
      <c r="S96" s="92">
        <f t="shared" si="193"/>
        <v>-2297.3713352985601</v>
      </c>
      <c r="T96" s="92">
        <f t="shared" si="193"/>
        <v>-2343.3187620045314</v>
      </c>
      <c r="U96" s="92">
        <f t="shared" si="193"/>
        <v>-2390.1851372446222</v>
      </c>
      <c r="V96" s="92">
        <f t="shared" si="193"/>
        <v>-2437.9888399895149</v>
      </c>
      <c r="W96" s="92">
        <f t="shared" si="193"/>
        <v>-2486.7486167893053</v>
      </c>
      <c r="X96" s="92">
        <f t="shared" si="193"/>
        <v>-2536.4835891250914</v>
      </c>
      <c r="Y96" s="92">
        <f t="shared" si="193"/>
        <v>-2587.2132609075934</v>
      </c>
      <c r="Z96" s="92">
        <f t="shared" si="193"/>
        <v>-2638.9575261257455</v>
      </c>
      <c r="AA96" s="92">
        <f t="shared" si="193"/>
        <v>-2691.7366766482605</v>
      </c>
      <c r="AB96" s="92">
        <f t="shared" si="193"/>
        <v>-2745.5714101812259</v>
      </c>
      <c r="AC96" s="92">
        <f t="shared" si="193"/>
        <v>-2800.4828383848503</v>
      </c>
      <c r="AD96" s="92">
        <f t="shared" si="193"/>
        <v>-2856.4924951525472</v>
      </c>
      <c r="AE96" s="92">
        <f t="shared" si="193"/>
        <v>-2913.6223450555981</v>
      </c>
      <c r="AF96" s="92">
        <f t="shared" si="193"/>
        <v>-2971.8947919567099</v>
      </c>
      <c r="AG96" s="92">
        <f t="shared" si="193"/>
        <v>-3031.3326877958443</v>
      </c>
      <c r="AH96" s="92">
        <f t="shared" si="193"/>
        <v>-3091.9593415517611</v>
      </c>
      <c r="AI96" s="92">
        <f t="shared" si="193"/>
        <v>-3153.7985283827966</v>
      </c>
      <c r="AJ96" s="92">
        <f t="shared" si="193"/>
        <v>-3216.8744989504526</v>
      </c>
      <c r="AK96" s="93"/>
    </row>
    <row r="97" spans="2:37" s="4" customFormat="1" ht="5.45" customHeight="1" x14ac:dyDescent="0.15">
      <c r="B97" s="58"/>
      <c r="C97" s="35"/>
      <c r="D97" s="31"/>
      <c r="E97" s="35"/>
      <c r="F97" s="35"/>
      <c r="G97" s="35"/>
      <c r="H97" s="32"/>
      <c r="I97" s="35"/>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70"/>
    </row>
    <row r="98" spans="2:37" ht="15.75" thickBot="1" x14ac:dyDescent="0.3">
      <c r="B98" s="52"/>
      <c r="C98" s="33" t="s">
        <v>94</v>
      </c>
      <c r="D98"/>
      <c r="E98"/>
      <c r="F98"/>
      <c r="G98"/>
      <c r="H98" s="71">
        <f>SUM(J98:AK98)</f>
        <v>176588.43139643935</v>
      </c>
      <c r="I98"/>
      <c r="J98" s="34">
        <f>SUM(J72,J82,J80,J94,J96)</f>
        <v>-60000</v>
      </c>
      <c r="K98" s="34">
        <f>SUM(K72,K82,K80,K94,K96)</f>
        <v>-39578.553999999996</v>
      </c>
      <c r="L98" s="34">
        <f t="shared" ref="L98:AK98" si="194">SUM(L72,L80,L82,L94,L96)</f>
        <v>4729.0330399999993</v>
      </c>
      <c r="M98" s="34">
        <f t="shared" si="194"/>
        <v>11238.3530928</v>
      </c>
      <c r="N98" s="34">
        <f t="shared" si="194"/>
        <v>11244.480154656001</v>
      </c>
      <c r="O98" s="34">
        <f t="shared" si="194"/>
        <v>11250.729757749119</v>
      </c>
      <c r="P98" s="34">
        <f t="shared" si="194"/>
        <v>11257.1043529041</v>
      </c>
      <c r="Q98" s="34">
        <f t="shared" si="194"/>
        <v>11263.606439962183</v>
      </c>
      <c r="R98" s="34">
        <f t="shared" si="194"/>
        <v>11270.238568761428</v>
      </c>
      <c r="S98" s="34">
        <f t="shared" si="194"/>
        <v>11277.00334013666</v>
      </c>
      <c r="T98" s="34">
        <f t="shared" si="194"/>
        <v>11283.903406939387</v>
      </c>
      <c r="U98" s="34">
        <f t="shared" si="194"/>
        <v>11290.941475078174</v>
      </c>
      <c r="V98" s="34">
        <f t="shared" si="194"/>
        <v>11298.120304579739</v>
      </c>
      <c r="W98" s="34">
        <f t="shared" si="194"/>
        <v>11305.442710671332</v>
      </c>
      <c r="X98" s="34">
        <f t="shared" si="194"/>
        <v>11312.911564884756</v>
      </c>
      <c r="Y98" s="34">
        <f t="shared" si="194"/>
        <v>11320.529796182454</v>
      </c>
      <c r="Z98" s="34">
        <f t="shared" si="194"/>
        <v>11328.300392106108</v>
      </c>
      <c r="AA98" s="34">
        <f t="shared" si="194"/>
        <v>11336.226399948226</v>
      </c>
      <c r="AB98" s="34">
        <f t="shared" si="194"/>
        <v>11344.31092794719</v>
      </c>
      <c r="AC98" s="34">
        <f t="shared" si="194"/>
        <v>11352.557146506131</v>
      </c>
      <c r="AD98" s="34">
        <f t="shared" si="194"/>
        <v>11360.96828943626</v>
      </c>
      <c r="AE98" s="34">
        <f t="shared" si="194"/>
        <v>11369.547655224982</v>
      </c>
      <c r="AF98" s="34">
        <f t="shared" si="194"/>
        <v>11378.298608329482</v>
      </c>
      <c r="AG98" s="34">
        <f t="shared" si="194"/>
        <v>11326.597926740156</v>
      </c>
      <c r="AH98" s="34">
        <f t="shared" si="194"/>
        <v>11334.489885274963</v>
      </c>
      <c r="AI98" s="34">
        <f t="shared" si="194"/>
        <v>11342.539682980461</v>
      </c>
      <c r="AJ98" s="34">
        <f t="shared" si="194"/>
        <v>11350.750476640073</v>
      </c>
      <c r="AK98" s="72">
        <f t="shared" si="194"/>
        <v>0</v>
      </c>
    </row>
    <row r="99" spans="2:37" s="4" customFormat="1" ht="6" customHeight="1" thickTop="1" x14ac:dyDescent="0.15">
      <c r="B99" s="58"/>
      <c r="C99" s="35"/>
      <c r="D99" s="35"/>
      <c r="E99" s="35"/>
      <c r="F99" s="35"/>
      <c r="G99" s="35"/>
      <c r="H99" s="32"/>
      <c r="I99" s="35"/>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70"/>
    </row>
    <row r="100" spans="2:37" x14ac:dyDescent="0.25">
      <c r="B100" s="52"/>
      <c r="C100" s="33" t="s">
        <v>95</v>
      </c>
      <c r="D100"/>
      <c r="E100"/>
      <c r="F100"/>
      <c r="G100"/>
      <c r="H100" s="30"/>
      <c r="I10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67"/>
    </row>
    <row r="101" spans="2:37" x14ac:dyDescent="0.25">
      <c r="B101" s="52"/>
      <c r="C101"/>
      <c r="D101" t="s">
        <v>96</v>
      </c>
      <c r="E101" s="94" t="s">
        <v>151</v>
      </c>
      <c r="F101" s="94" t="s">
        <v>142</v>
      </c>
      <c r="G101" s="162" t="s">
        <v>221</v>
      </c>
      <c r="H101" s="30">
        <f t="shared" ref="H101:H104" si="195">SUM(J101:AK101)</f>
        <v>10000</v>
      </c>
      <c r="I101"/>
      <c r="J101" s="91">
        <v>10000</v>
      </c>
      <c r="K101" s="91"/>
      <c r="L101" s="91"/>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67"/>
    </row>
    <row r="102" spans="2:37" x14ac:dyDescent="0.25">
      <c r="B102" s="52"/>
      <c r="C102"/>
      <c r="D102" t="s">
        <v>97</v>
      </c>
      <c r="E102" s="94" t="s">
        <v>152</v>
      </c>
      <c r="F102" s="94" t="s">
        <v>142</v>
      </c>
      <c r="G102" s="162" t="s">
        <v>212</v>
      </c>
      <c r="H102" s="30">
        <f t="shared" si="195"/>
        <v>40000</v>
      </c>
      <c r="I102"/>
      <c r="J102" s="91">
        <v>30000</v>
      </c>
      <c r="K102" s="91">
        <v>10000</v>
      </c>
      <c r="L102" s="91"/>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67"/>
    </row>
    <row r="103" spans="2:37" x14ac:dyDescent="0.25">
      <c r="B103" s="52"/>
      <c r="C103"/>
      <c r="D103" t="s">
        <v>98</v>
      </c>
      <c r="E103" s="94" t="s">
        <v>153</v>
      </c>
      <c r="F103" s="94" t="s">
        <v>142</v>
      </c>
      <c r="G103" s="162" t="s">
        <v>213</v>
      </c>
      <c r="H103" s="30">
        <f t="shared" si="195"/>
        <v>50000</v>
      </c>
      <c r="I103"/>
      <c r="J103" s="91">
        <v>20000</v>
      </c>
      <c r="K103" s="91">
        <v>30000</v>
      </c>
      <c r="L103" s="91"/>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67"/>
    </row>
    <row r="104" spans="2:37" ht="15.75" thickBot="1" x14ac:dyDescent="0.3">
      <c r="B104" s="52"/>
      <c r="C104"/>
      <c r="D104" s="28" t="s">
        <v>99</v>
      </c>
      <c r="E104"/>
      <c r="F104"/>
      <c r="G104"/>
      <c r="H104" s="29">
        <f t="shared" si="195"/>
        <v>100000</v>
      </c>
      <c r="I104"/>
      <c r="J104" s="29">
        <f>SUM(J101:J103)</f>
        <v>60000</v>
      </c>
      <c r="K104" s="29">
        <f>SUM(K101:K103)</f>
        <v>40000</v>
      </c>
      <c r="L104" s="29">
        <f>SUM(L101:L103)</f>
        <v>0</v>
      </c>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67"/>
    </row>
    <row r="105" spans="2:37" s="4" customFormat="1" ht="6" customHeight="1" thickTop="1" x14ac:dyDescent="0.15">
      <c r="B105" s="58"/>
      <c r="C105" s="35"/>
      <c r="D105" s="31"/>
      <c r="E105" s="35"/>
      <c r="F105" s="35"/>
      <c r="G105" s="35"/>
      <c r="H105" s="32"/>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60"/>
    </row>
    <row r="106" spans="2:37" s="5" customFormat="1" ht="35.85" customHeight="1" x14ac:dyDescent="0.25">
      <c r="B106" s="73"/>
      <c r="C106" s="36"/>
      <c r="D106" s="36" t="s">
        <v>100</v>
      </c>
      <c r="E106" s="36"/>
      <c r="F106" s="36"/>
      <c r="G106" s="36"/>
      <c r="H106" s="74"/>
      <c r="I106" s="36"/>
      <c r="J106" s="37" t="s">
        <v>154</v>
      </c>
      <c r="K106" s="37" t="s">
        <v>154</v>
      </c>
      <c r="L106" s="37" t="s">
        <v>155</v>
      </c>
      <c r="M106" s="37" t="s">
        <v>155</v>
      </c>
      <c r="N106" s="37" t="s">
        <v>155</v>
      </c>
      <c r="O106" s="37" t="s">
        <v>155</v>
      </c>
      <c r="P106" s="37" t="s">
        <v>155</v>
      </c>
      <c r="Q106" s="37" t="s">
        <v>155</v>
      </c>
      <c r="R106" s="37" t="s">
        <v>155</v>
      </c>
      <c r="S106" s="37" t="s">
        <v>155</v>
      </c>
      <c r="T106" s="37" t="s">
        <v>155</v>
      </c>
      <c r="U106" s="37" t="s">
        <v>155</v>
      </c>
      <c r="V106" s="37" t="s">
        <v>155</v>
      </c>
      <c r="W106" s="37" t="s">
        <v>155</v>
      </c>
      <c r="X106" s="37" t="s">
        <v>155</v>
      </c>
      <c r="Y106" s="37" t="s">
        <v>155</v>
      </c>
      <c r="Z106" s="37" t="s">
        <v>155</v>
      </c>
      <c r="AA106" s="37" t="s">
        <v>155</v>
      </c>
      <c r="AB106" s="37" t="s">
        <v>155</v>
      </c>
      <c r="AC106" s="37" t="s">
        <v>155</v>
      </c>
      <c r="AD106" s="37" t="s">
        <v>155</v>
      </c>
      <c r="AE106" s="37" t="s">
        <v>155</v>
      </c>
      <c r="AF106" s="37" t="s">
        <v>155</v>
      </c>
      <c r="AG106" s="37" t="s">
        <v>155</v>
      </c>
      <c r="AH106" s="37" t="s">
        <v>155</v>
      </c>
      <c r="AI106" s="37" t="s">
        <v>155</v>
      </c>
      <c r="AJ106" s="37" t="s">
        <v>155</v>
      </c>
      <c r="AK106" s="75" t="s">
        <v>155</v>
      </c>
    </row>
    <row r="107" spans="2:37" s="6" customFormat="1" x14ac:dyDescent="0.25">
      <c r="B107" s="76"/>
      <c r="C107" s="77"/>
      <c r="D107" s="78" t="s">
        <v>101</v>
      </c>
      <c r="E107" s="77"/>
      <c r="F107" s="77"/>
      <c r="G107" s="77"/>
      <c r="H107" s="79"/>
      <c r="I107" s="77"/>
      <c r="J107" s="77">
        <v>0</v>
      </c>
      <c r="K107" s="77">
        <v>1</v>
      </c>
      <c r="L107" s="77">
        <v>1</v>
      </c>
      <c r="M107" s="77">
        <v>1</v>
      </c>
      <c r="N107" s="77">
        <v>1</v>
      </c>
      <c r="O107" s="77">
        <v>1</v>
      </c>
      <c r="P107" s="77">
        <v>1</v>
      </c>
      <c r="Q107" s="77">
        <v>1</v>
      </c>
      <c r="R107" s="77">
        <v>1</v>
      </c>
      <c r="S107" s="77">
        <v>1</v>
      </c>
      <c r="T107" s="77">
        <v>1</v>
      </c>
      <c r="U107" s="77">
        <v>1</v>
      </c>
      <c r="V107" s="77">
        <v>1</v>
      </c>
      <c r="W107" s="77">
        <v>1</v>
      </c>
      <c r="X107" s="77">
        <v>1</v>
      </c>
      <c r="Y107" s="77">
        <v>1</v>
      </c>
      <c r="Z107" s="77">
        <v>1</v>
      </c>
      <c r="AA107" s="77">
        <v>1</v>
      </c>
      <c r="AB107" s="77">
        <v>1</v>
      </c>
      <c r="AC107" s="77">
        <v>1</v>
      </c>
      <c r="AD107" s="77">
        <v>1</v>
      </c>
      <c r="AE107" s="77">
        <v>1</v>
      </c>
      <c r="AF107" s="77">
        <v>1</v>
      </c>
      <c r="AG107" s="77">
        <v>1</v>
      </c>
      <c r="AH107" s="77">
        <v>1</v>
      </c>
      <c r="AI107" s="77">
        <v>1</v>
      </c>
      <c r="AJ107" s="77">
        <v>1</v>
      </c>
      <c r="AK107" s="11">
        <v>1</v>
      </c>
    </row>
    <row r="108" spans="2:37" s="7" customFormat="1" ht="5.45" customHeight="1" x14ac:dyDescent="0.15">
      <c r="B108" s="80"/>
      <c r="C108" s="81"/>
      <c r="D108" s="81"/>
      <c r="E108" s="81"/>
      <c r="F108" s="81"/>
      <c r="G108" s="81"/>
      <c r="H108" s="82"/>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3"/>
    </row>
    <row r="109" spans="2:37" x14ac:dyDescent="0.25">
      <c r="B109" s="52"/>
      <c r="C109" s="33" t="s">
        <v>102</v>
      </c>
      <c r="D109"/>
      <c r="E109"/>
      <c r="F109"/>
      <c r="G109" s="162"/>
      <c r="H109" s="71">
        <f>SUM(J109:AK109)</f>
        <v>276588.43139643938</v>
      </c>
      <c r="I109"/>
      <c r="J109" s="8">
        <f>SUM(J98,J104)</f>
        <v>0</v>
      </c>
      <c r="K109" s="8">
        <f t="shared" ref="K109:AK109" si="196">SUM(K104,K98)</f>
        <v>421.44600000000355</v>
      </c>
      <c r="L109" s="8">
        <f t="shared" si="196"/>
        <v>4729.0330399999993</v>
      </c>
      <c r="M109" s="8">
        <f>SUM(M104,M98)</f>
        <v>11238.3530928</v>
      </c>
      <c r="N109" s="8">
        <f t="shared" si="196"/>
        <v>11244.480154656001</v>
      </c>
      <c r="O109" s="8">
        <f t="shared" si="196"/>
        <v>11250.729757749119</v>
      </c>
      <c r="P109" s="8">
        <f t="shared" si="196"/>
        <v>11257.1043529041</v>
      </c>
      <c r="Q109" s="8">
        <f t="shared" si="196"/>
        <v>11263.606439962183</v>
      </c>
      <c r="R109" s="8">
        <f t="shared" si="196"/>
        <v>11270.238568761428</v>
      </c>
      <c r="S109" s="8">
        <f t="shared" si="196"/>
        <v>11277.00334013666</v>
      </c>
      <c r="T109" s="8">
        <f t="shared" si="196"/>
        <v>11283.903406939387</v>
      </c>
      <c r="U109" s="8">
        <f t="shared" si="196"/>
        <v>11290.941475078174</v>
      </c>
      <c r="V109" s="8">
        <f t="shared" si="196"/>
        <v>11298.120304579739</v>
      </c>
      <c r="W109" s="8">
        <f t="shared" si="196"/>
        <v>11305.442710671332</v>
      </c>
      <c r="X109" s="8">
        <f t="shared" si="196"/>
        <v>11312.911564884756</v>
      </c>
      <c r="Y109" s="8">
        <f t="shared" si="196"/>
        <v>11320.529796182454</v>
      </c>
      <c r="Z109" s="8">
        <f t="shared" si="196"/>
        <v>11328.300392106108</v>
      </c>
      <c r="AA109" s="8">
        <f t="shared" si="196"/>
        <v>11336.226399948226</v>
      </c>
      <c r="AB109" s="8">
        <f t="shared" si="196"/>
        <v>11344.31092794719</v>
      </c>
      <c r="AC109" s="8">
        <f t="shared" si="196"/>
        <v>11352.557146506131</v>
      </c>
      <c r="AD109" s="8">
        <f t="shared" si="196"/>
        <v>11360.96828943626</v>
      </c>
      <c r="AE109" s="8">
        <f t="shared" si="196"/>
        <v>11369.547655224982</v>
      </c>
      <c r="AF109" s="8">
        <f t="shared" si="196"/>
        <v>11378.298608329482</v>
      </c>
      <c r="AG109" s="8">
        <f t="shared" si="196"/>
        <v>11326.597926740156</v>
      </c>
      <c r="AH109" s="8">
        <f t="shared" si="196"/>
        <v>11334.489885274963</v>
      </c>
      <c r="AI109" s="8">
        <f t="shared" si="196"/>
        <v>11342.539682980461</v>
      </c>
      <c r="AJ109" s="8">
        <f t="shared" si="196"/>
        <v>11350.750476640073</v>
      </c>
      <c r="AK109" s="84">
        <f t="shared" si="196"/>
        <v>0</v>
      </c>
    </row>
    <row r="110" spans="2:37" s="4" customFormat="1" ht="6" x14ac:dyDescent="0.15">
      <c r="B110" s="58"/>
      <c r="C110" s="35"/>
      <c r="D110" s="35"/>
      <c r="E110" s="35"/>
      <c r="F110" s="35"/>
      <c r="G110" s="35"/>
      <c r="H110" s="32"/>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60"/>
    </row>
    <row r="111" spans="2:37" x14ac:dyDescent="0.25">
      <c r="B111" s="52"/>
      <c r="C111" s="33" t="s">
        <v>103</v>
      </c>
      <c r="D111"/>
      <c r="E111" s="94" t="s">
        <v>156</v>
      </c>
      <c r="F111" s="94"/>
      <c r="G111" s="162"/>
      <c r="H111" s="30">
        <f>SUM(J111:AK111)</f>
        <v>-64000</v>
      </c>
      <c r="I111"/>
      <c r="J111" s="94"/>
      <c r="K111" s="94"/>
      <c r="L111" s="91">
        <v>-4000</v>
      </c>
      <c r="M111" s="91">
        <v>-4000</v>
      </c>
      <c r="N111" s="91">
        <v>-4000</v>
      </c>
      <c r="O111" s="91">
        <v>-4000</v>
      </c>
      <c r="P111" s="91">
        <v>-4000</v>
      </c>
      <c r="Q111" s="91">
        <v>-4000</v>
      </c>
      <c r="R111" s="91">
        <v>-4000</v>
      </c>
      <c r="S111" s="91">
        <v>-4000</v>
      </c>
      <c r="T111" s="91">
        <v>-4000</v>
      </c>
      <c r="U111" s="91">
        <v>-4000</v>
      </c>
      <c r="V111" s="91">
        <v>-4000</v>
      </c>
      <c r="W111" s="91">
        <v>-4000</v>
      </c>
      <c r="X111" s="91">
        <v>-4000</v>
      </c>
      <c r="Y111" s="91">
        <v>-4000</v>
      </c>
      <c r="Z111" s="91">
        <v>-4000</v>
      </c>
      <c r="AA111" s="91">
        <v>-4000</v>
      </c>
      <c r="AB111" s="94"/>
      <c r="AC111" s="94"/>
      <c r="AD111" s="94"/>
      <c r="AE111" s="94"/>
      <c r="AF111" s="94"/>
      <c r="AG111" s="94"/>
      <c r="AH111" s="94"/>
      <c r="AI111" s="94"/>
      <c r="AJ111" s="94"/>
      <c r="AK111" s="95"/>
    </row>
    <row r="112" spans="2:37" s="4" customFormat="1" ht="5.45" customHeight="1" x14ac:dyDescent="0.15">
      <c r="B112" s="58"/>
      <c r="C112" s="35"/>
      <c r="D112" s="35"/>
      <c r="E112" s="35"/>
      <c r="F112" s="35"/>
      <c r="G112" s="35"/>
      <c r="H112" s="32"/>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60"/>
    </row>
    <row r="113" spans="2:37" ht="15.75" thickBot="1" x14ac:dyDescent="0.3">
      <c r="B113" s="85"/>
      <c r="C113" s="86" t="s">
        <v>104</v>
      </c>
      <c r="D113" s="87"/>
      <c r="E113" s="87"/>
      <c r="F113" s="87"/>
      <c r="G113" s="166"/>
      <c r="H113" s="88">
        <f>SUM(J113:AK113)</f>
        <v>212588.43139643929</v>
      </c>
      <c r="I113" s="87"/>
      <c r="J113" s="88">
        <f>SUM(J109,J111)</f>
        <v>0</v>
      </c>
      <c r="K113" s="88">
        <f>SUM(K109,K111)</f>
        <v>421.44600000000355</v>
      </c>
      <c r="L113" s="88">
        <f t="shared" ref="L113:AK113" si="197">SUM(L109,L111)</f>
        <v>729.03303999999935</v>
      </c>
      <c r="M113" s="88">
        <f t="shared" si="197"/>
        <v>7238.3530928</v>
      </c>
      <c r="N113" s="88">
        <f t="shared" si="197"/>
        <v>7244.4801546560011</v>
      </c>
      <c r="O113" s="88">
        <f t="shared" si="197"/>
        <v>7250.729757749119</v>
      </c>
      <c r="P113" s="88">
        <f t="shared" si="197"/>
        <v>7257.1043529040999</v>
      </c>
      <c r="Q113" s="88">
        <f t="shared" si="197"/>
        <v>7263.6064399621828</v>
      </c>
      <c r="R113" s="88">
        <f t="shared" si="197"/>
        <v>7270.2385687614278</v>
      </c>
      <c r="S113" s="88">
        <f t="shared" si="197"/>
        <v>7277.00334013666</v>
      </c>
      <c r="T113" s="88">
        <f t="shared" si="197"/>
        <v>7283.9034069393874</v>
      </c>
      <c r="U113" s="88">
        <f t="shared" si="197"/>
        <v>7290.9414750781743</v>
      </c>
      <c r="V113" s="88">
        <f t="shared" si="197"/>
        <v>7298.1203045797392</v>
      </c>
      <c r="W113" s="88">
        <f t="shared" si="197"/>
        <v>7305.442710671332</v>
      </c>
      <c r="X113" s="88">
        <f t="shared" si="197"/>
        <v>7312.9115648847564</v>
      </c>
      <c r="Y113" s="88">
        <f t="shared" si="197"/>
        <v>7320.5297961824544</v>
      </c>
      <c r="Z113" s="88">
        <f t="shared" si="197"/>
        <v>7328.3003921061081</v>
      </c>
      <c r="AA113" s="88">
        <f t="shared" si="197"/>
        <v>7336.2263999482257</v>
      </c>
      <c r="AB113" s="88">
        <f t="shared" si="197"/>
        <v>11344.31092794719</v>
      </c>
      <c r="AC113" s="88">
        <f t="shared" si="197"/>
        <v>11352.557146506131</v>
      </c>
      <c r="AD113" s="88">
        <f t="shared" si="197"/>
        <v>11360.96828943626</v>
      </c>
      <c r="AE113" s="88">
        <f t="shared" si="197"/>
        <v>11369.547655224982</v>
      </c>
      <c r="AF113" s="88">
        <f t="shared" si="197"/>
        <v>11378.298608329482</v>
      </c>
      <c r="AG113" s="88">
        <f t="shared" si="197"/>
        <v>11326.597926740156</v>
      </c>
      <c r="AH113" s="88">
        <f t="shared" si="197"/>
        <v>11334.489885274963</v>
      </c>
      <c r="AI113" s="88">
        <f t="shared" si="197"/>
        <v>11342.539682980461</v>
      </c>
      <c r="AJ113" s="88">
        <f t="shared" si="197"/>
        <v>11350.750476640073</v>
      </c>
      <c r="AK113" s="89">
        <f t="shared" si="197"/>
        <v>0</v>
      </c>
    </row>
    <row r="114" spans="2:37" ht="15" customHeight="1" x14ac:dyDescent="0.25"/>
    <row r="115" spans="2:37" x14ac:dyDescent="0.25">
      <c r="J115" s="2"/>
      <c r="K115" s="2"/>
      <c r="L115" s="2"/>
      <c r="M115" s="2"/>
      <c r="N115" s="2"/>
    </row>
    <row r="116" spans="2:37" x14ac:dyDescent="0.25">
      <c r="J116" s="8"/>
    </row>
    <row r="117" spans="2:37" x14ac:dyDescent="0.25">
      <c r="I117" s="8"/>
    </row>
  </sheetData>
  <mergeCells count="1">
    <mergeCell ref="E4:H4"/>
  </mergeCells>
  <conditionalFormatting sqref="F18:F113">
    <cfRule type="cellIs" dxfId="1" priority="1" operator="greaterThan">
      <formula>$F$11</formula>
    </cfRule>
    <cfRule type="cellIs" dxfId="0" priority="2" operator="lessThan">
      <formula>$F$11</formula>
    </cfRule>
  </conditionalFormatting>
  <dataValidations count="2">
    <dataValidation type="custom" allowBlank="1" showInputMessage="1" showErrorMessage="1" sqref="J111:AK111 M82:AK82 J96:AK96 J75:L79 J91:AK93" xr:uid="{4E176F87-4676-4ECC-A3B1-90402A23C5B7}">
      <formula1>J75&lt;=0</formula1>
    </dataValidation>
    <dataValidation type="custom" allowBlank="1" showInputMessage="1" showErrorMessage="1" sqref="J101:L103 J71:AK71" xr:uid="{FCBFB159-3FA9-4FC9-A563-99C1C80F612D}">
      <formula1>J71&gt;=0</formula1>
    </dataValidation>
  </dataValidations>
  <pageMargins left="0.7" right="0.7" top="0.75" bottom="0.75" header="0.3" footer="0.3"/>
  <pageSetup paperSize="9"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6D305-D1CE-4845-8060-C2FCE7B26F28}">
  <dimension ref="B1:O43"/>
  <sheetViews>
    <sheetView zoomScaleNormal="100" workbookViewId="0"/>
  </sheetViews>
  <sheetFormatPr defaultColWidth="9.140625" defaultRowHeight="15" x14ac:dyDescent="0.25"/>
  <cols>
    <col min="1" max="1" width="3.85546875" style="1" customWidth="1"/>
    <col min="2" max="2" width="4.42578125" style="1" customWidth="1"/>
    <col min="3" max="3" width="19" style="1" customWidth="1"/>
    <col min="4" max="4" width="17.28515625" style="1" customWidth="1"/>
    <col min="5" max="5" width="27.85546875" style="1" customWidth="1"/>
    <col min="6" max="6" width="4.42578125" style="1" customWidth="1"/>
    <col min="7" max="7" width="24" style="1" customWidth="1"/>
    <col min="8" max="8" width="14.42578125" style="1" customWidth="1"/>
    <col min="9" max="9" width="15.85546875" style="1" customWidth="1"/>
    <col min="10" max="10" width="12.42578125" style="1" customWidth="1"/>
    <col min="11" max="16384" width="9.140625" style="1"/>
  </cols>
  <sheetData>
    <row r="1" spans="2:15" ht="18.75" x14ac:dyDescent="0.3">
      <c r="B1" s="127" t="s">
        <v>219</v>
      </c>
      <c r="C1" s="128"/>
      <c r="D1" s="128"/>
      <c r="E1" s="128"/>
      <c r="G1" s="111"/>
    </row>
    <row r="2" spans="2:15" x14ac:dyDescent="0.25">
      <c r="B2" s="112"/>
      <c r="K2" s="112"/>
      <c r="O2"/>
    </row>
    <row r="3" spans="2:15" s="113" customFormat="1" x14ac:dyDescent="0.25">
      <c r="B3" s="200" t="s">
        <v>105</v>
      </c>
      <c r="C3" s="201"/>
      <c r="D3" s="201"/>
      <c r="E3" s="201"/>
      <c r="F3" s="201"/>
      <c r="G3" s="201"/>
    </row>
    <row r="4" spans="2:15" s="113" customFormat="1" x14ac:dyDescent="0.25">
      <c r="B4" s="200" t="s">
        <v>106</v>
      </c>
      <c r="C4" s="201"/>
      <c r="D4" s="201"/>
      <c r="E4" s="201"/>
      <c r="F4" s="201"/>
      <c r="G4" s="201"/>
    </row>
    <row r="6" spans="2:15" x14ac:dyDescent="0.25">
      <c r="B6" s="112" t="s">
        <v>220</v>
      </c>
    </row>
    <row r="7" spans="2:15" x14ac:dyDescent="0.25">
      <c r="B7" s="112" t="s">
        <v>107</v>
      </c>
    </row>
    <row r="8" spans="2:15" x14ac:dyDescent="0.25">
      <c r="B8" s="112" t="s">
        <v>108</v>
      </c>
    </row>
    <row r="9" spans="2:15" s="4" customFormat="1" ht="6" x14ac:dyDescent="0.15">
      <c r="B9" s="114"/>
    </row>
    <row r="10" spans="2:15" x14ac:dyDescent="0.25">
      <c r="B10" s="202" t="s">
        <v>109</v>
      </c>
      <c r="C10" s="202"/>
      <c r="D10" s="202"/>
      <c r="E10" s="202"/>
      <c r="F10" s="202"/>
      <c r="G10" s="202"/>
    </row>
    <row r="11" spans="2:15" ht="29.25" customHeight="1" x14ac:dyDescent="0.25">
      <c r="B11" s="115" t="s">
        <v>110</v>
      </c>
      <c r="C11" s="115"/>
      <c r="D11" s="115" t="s">
        <v>111</v>
      </c>
      <c r="E11" s="115" t="s">
        <v>112</v>
      </c>
      <c r="F11" s="203" t="s">
        <v>113</v>
      </c>
      <c r="G11" s="204"/>
    </row>
    <row r="12" spans="2:15" s="4" customFormat="1" ht="11.65" customHeight="1" x14ac:dyDescent="0.15">
      <c r="B12" s="116"/>
      <c r="C12" s="116"/>
      <c r="D12" s="116"/>
      <c r="E12" s="116"/>
      <c r="F12" s="117"/>
      <c r="G12" s="117"/>
    </row>
    <row r="13" spans="2:15" x14ac:dyDescent="0.25">
      <c r="B13" s="118" t="s">
        <v>114</v>
      </c>
      <c r="C13" s="119"/>
      <c r="D13" s="198"/>
      <c r="E13" s="198"/>
      <c r="F13" s="199"/>
      <c r="G13" s="199"/>
    </row>
    <row r="14" spans="2:15" x14ac:dyDescent="0.25">
      <c r="B14" s="119"/>
      <c r="C14" s="121"/>
      <c r="D14" s="120"/>
      <c r="E14" s="120"/>
      <c r="F14" s="205"/>
      <c r="G14" s="206"/>
    </row>
    <row r="15" spans="2:15" x14ac:dyDescent="0.25">
      <c r="B15" s="119"/>
      <c r="C15" s="121"/>
      <c r="D15" s="120"/>
      <c r="E15" s="120"/>
      <c r="F15" s="205"/>
      <c r="G15" s="206"/>
    </row>
    <row r="16" spans="2:15" x14ac:dyDescent="0.25">
      <c r="B16" s="119"/>
      <c r="C16" s="121"/>
      <c r="D16" s="120"/>
      <c r="E16" s="120"/>
      <c r="F16" s="205"/>
      <c r="G16" s="206"/>
    </row>
    <row r="17" spans="2:7" x14ac:dyDescent="0.25">
      <c r="B17" s="119"/>
      <c r="C17" s="119" t="s">
        <v>115</v>
      </c>
      <c r="D17" s="122">
        <f>D14+D15+D16</f>
        <v>0</v>
      </c>
      <c r="E17" s="122"/>
      <c r="F17" s="207"/>
      <c r="G17" s="208"/>
    </row>
    <row r="18" spans="2:7" s="4" customFormat="1" ht="6" x14ac:dyDescent="0.15"/>
    <row r="19" spans="2:7" x14ac:dyDescent="0.25">
      <c r="B19" s="118" t="s">
        <v>116</v>
      </c>
      <c r="C19" s="119"/>
      <c r="D19" s="198"/>
      <c r="E19" s="198"/>
      <c r="F19" s="199"/>
      <c r="G19" s="199"/>
    </row>
    <row r="20" spans="2:7" x14ac:dyDescent="0.25">
      <c r="B20" s="119"/>
      <c r="C20" s="121"/>
      <c r="D20" s="120"/>
      <c r="E20" s="120"/>
      <c r="F20" s="205"/>
      <c r="G20" s="206"/>
    </row>
    <row r="21" spans="2:7" x14ac:dyDescent="0.25">
      <c r="B21" s="119"/>
      <c r="C21" s="121"/>
      <c r="D21" s="120"/>
      <c r="E21" s="120"/>
      <c r="F21" s="205"/>
      <c r="G21" s="206"/>
    </row>
    <row r="22" spans="2:7" x14ac:dyDescent="0.25">
      <c r="B22" s="119"/>
      <c r="C22" s="121"/>
      <c r="D22" s="120"/>
      <c r="E22" s="120"/>
      <c r="F22" s="205"/>
      <c r="G22" s="206"/>
    </row>
    <row r="23" spans="2:7" x14ac:dyDescent="0.25">
      <c r="B23" s="119"/>
      <c r="C23" s="119" t="s">
        <v>117</v>
      </c>
      <c r="D23" s="122">
        <f>D20+D21+D22</f>
        <v>0</v>
      </c>
      <c r="E23" s="122"/>
      <c r="F23" s="207"/>
      <c r="G23" s="208"/>
    </row>
    <row r="24" spans="2:7" s="4" customFormat="1" ht="6" x14ac:dyDescent="0.15"/>
    <row r="25" spans="2:7" x14ac:dyDescent="0.25">
      <c r="B25" s="118" t="s">
        <v>118</v>
      </c>
      <c r="C25" s="119"/>
      <c r="D25" s="198"/>
      <c r="E25" s="198"/>
      <c r="F25" s="199"/>
      <c r="G25" s="199"/>
    </row>
    <row r="26" spans="2:7" x14ac:dyDescent="0.25">
      <c r="B26" s="119"/>
      <c r="C26" s="121"/>
      <c r="D26" s="120"/>
      <c r="E26" s="120"/>
      <c r="F26" s="205"/>
      <c r="G26" s="206"/>
    </row>
    <row r="27" spans="2:7" x14ac:dyDescent="0.25">
      <c r="B27" s="119"/>
      <c r="C27" s="121"/>
      <c r="D27" s="120"/>
      <c r="E27" s="120"/>
      <c r="F27" s="205"/>
      <c r="G27" s="206"/>
    </row>
    <row r="28" spans="2:7" x14ac:dyDescent="0.25">
      <c r="B28" s="119"/>
      <c r="C28" s="121"/>
      <c r="D28" s="120"/>
      <c r="E28" s="120"/>
      <c r="F28" s="205"/>
      <c r="G28" s="206"/>
    </row>
    <row r="29" spans="2:7" x14ac:dyDescent="0.25">
      <c r="B29" s="119"/>
      <c r="C29" s="119" t="s">
        <v>119</v>
      </c>
      <c r="D29" s="122">
        <f>D26+D27+D28</f>
        <v>0</v>
      </c>
      <c r="E29" s="122"/>
      <c r="F29" s="207"/>
      <c r="G29" s="208"/>
    </row>
    <row r="30" spans="2:7" s="4" customFormat="1" ht="6" x14ac:dyDescent="0.15"/>
    <row r="31" spans="2:7" x14ac:dyDescent="0.25">
      <c r="B31" s="118" t="s">
        <v>120</v>
      </c>
      <c r="C31" s="119"/>
      <c r="D31" s="198"/>
      <c r="E31" s="198"/>
      <c r="F31" s="199"/>
      <c r="G31" s="199"/>
    </row>
    <row r="32" spans="2:7" x14ac:dyDescent="0.25">
      <c r="B32" s="119"/>
      <c r="C32" s="121"/>
      <c r="D32" s="120"/>
      <c r="E32" s="120"/>
      <c r="F32" s="205"/>
      <c r="G32" s="206"/>
    </row>
    <row r="33" spans="2:7" x14ac:dyDescent="0.25">
      <c r="B33" s="119"/>
      <c r="C33" s="121"/>
      <c r="D33" s="120"/>
      <c r="E33" s="120"/>
      <c r="F33" s="205"/>
      <c r="G33" s="206"/>
    </row>
    <row r="34" spans="2:7" x14ac:dyDescent="0.25">
      <c r="B34" s="119"/>
      <c r="C34" s="121"/>
      <c r="D34" s="120"/>
      <c r="E34" s="120"/>
      <c r="F34" s="205"/>
      <c r="G34" s="206"/>
    </row>
    <row r="35" spans="2:7" x14ac:dyDescent="0.25">
      <c r="B35" s="119"/>
      <c r="C35" s="119" t="s">
        <v>121</v>
      </c>
      <c r="D35" s="122">
        <f>D32+D33+D34</f>
        <v>0</v>
      </c>
      <c r="E35" s="122"/>
      <c r="F35" s="207"/>
      <c r="G35" s="208"/>
    </row>
    <row r="36" spans="2:7" s="4" customFormat="1" ht="6" x14ac:dyDescent="0.15"/>
    <row r="37" spans="2:7" x14ac:dyDescent="0.25">
      <c r="B37" s="118" t="s">
        <v>122</v>
      </c>
      <c r="C37" s="119"/>
      <c r="D37" s="198"/>
      <c r="E37" s="198"/>
      <c r="F37" s="199"/>
      <c r="G37" s="199"/>
    </row>
    <row r="38" spans="2:7" x14ac:dyDescent="0.25">
      <c r="B38" s="119"/>
      <c r="C38" s="121"/>
      <c r="D38" s="120"/>
      <c r="E38" s="120"/>
      <c r="F38" s="205"/>
      <c r="G38" s="206"/>
    </row>
    <row r="39" spans="2:7" x14ac:dyDescent="0.25">
      <c r="B39" s="119"/>
      <c r="C39" s="121"/>
      <c r="D39" s="120"/>
      <c r="E39" s="120"/>
      <c r="F39" s="205"/>
      <c r="G39" s="206"/>
    </row>
    <row r="40" spans="2:7" x14ac:dyDescent="0.25">
      <c r="B40" s="119"/>
      <c r="C40" s="121"/>
      <c r="D40" s="120"/>
      <c r="E40" s="120"/>
      <c r="F40" s="205"/>
      <c r="G40" s="206"/>
    </row>
    <row r="41" spans="2:7" x14ac:dyDescent="0.25">
      <c r="B41" s="119"/>
      <c r="C41" s="119" t="s">
        <v>123</v>
      </c>
      <c r="D41" s="122">
        <f>D38+D39+D40</f>
        <v>0</v>
      </c>
      <c r="E41" s="122"/>
      <c r="F41" s="207"/>
      <c r="G41" s="208"/>
    </row>
    <row r="42" spans="2:7" s="4" customFormat="1" ht="6.75" thickBot="1" x14ac:dyDescent="0.2">
      <c r="D42" s="123"/>
      <c r="E42" s="123"/>
      <c r="G42" s="123"/>
    </row>
    <row r="43" spans="2:7" ht="15.75" thickBot="1" x14ac:dyDescent="0.3">
      <c r="C43" s="124" t="s">
        <v>124</v>
      </c>
      <c r="D43" s="125">
        <f>D17+D23+D29+D35+D41</f>
        <v>0</v>
      </c>
      <c r="E43" s="126"/>
    </row>
  </sheetData>
  <mergeCells count="29">
    <mergeCell ref="F41:G41"/>
    <mergeCell ref="F28:G28"/>
    <mergeCell ref="F29:G29"/>
    <mergeCell ref="D31:G31"/>
    <mergeCell ref="F32:G32"/>
    <mergeCell ref="F33:G33"/>
    <mergeCell ref="F34:G34"/>
    <mergeCell ref="F35:G35"/>
    <mergeCell ref="D37:G37"/>
    <mergeCell ref="F38:G38"/>
    <mergeCell ref="F39:G39"/>
    <mergeCell ref="F40:G40"/>
    <mergeCell ref="F27:G27"/>
    <mergeCell ref="F14:G14"/>
    <mergeCell ref="F15:G15"/>
    <mergeCell ref="F16:G16"/>
    <mergeCell ref="F17:G17"/>
    <mergeCell ref="D19:G19"/>
    <mergeCell ref="F20:G20"/>
    <mergeCell ref="F21:G21"/>
    <mergeCell ref="F22:G22"/>
    <mergeCell ref="F23:G23"/>
    <mergeCell ref="D25:G25"/>
    <mergeCell ref="F26:G26"/>
    <mergeCell ref="D13:G13"/>
    <mergeCell ref="B3:G3"/>
    <mergeCell ref="B4:G4"/>
    <mergeCell ref="B10:G10"/>
    <mergeCell ref="F11:G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E10" sqref="E10"/>
    </sheetView>
  </sheetViews>
  <sheetFormatPr defaultRowHeight="15" x14ac:dyDescent="0.25"/>
  <sheetData>
    <row r="1" spans="1:1" x14ac:dyDescent="0.25">
      <c r="A1" t="s">
        <v>157</v>
      </c>
    </row>
    <row r="2" spans="1:1" x14ac:dyDescent="0.25">
      <c r="A2" t="s">
        <v>158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REE Project Document" ma:contentTypeID="0x010100A1A26C4BCFF240D5BC273ED44781910B00DB7893F0587B354289208E53F756B6CC" ma:contentTypeVersion="6" ma:contentTypeDescription="REE Project Document" ma:contentTypeScope="" ma:versionID="72d781f77062a5d820404fe684ebf160">
  <xsd:schema xmlns:xsd="http://www.w3.org/2001/XMLSchema" xmlns:xs="http://www.w3.org/2001/XMLSchema" xmlns:p="http://schemas.microsoft.com/office/2006/metadata/properties" xmlns:ns1="http://schemas.microsoft.com/sharepoint/v3" xmlns:ns2="75975772-6a6d-4c16-8090-d45d9e29473d" xmlns:ns3="110614fb-e963-4feb-b2e5-98fc6e4d32f3" xmlns:ns4="2ba16705-9ebe-45e5-8d99-4cfd91a8dc3f" targetNamespace="http://schemas.microsoft.com/office/2006/metadata/properties" ma:root="true" ma:fieldsID="9bba288737aecb79c2fe5e678e8e4a13" ns1:_="" ns2:_="" ns3:_="" ns4:_="">
    <xsd:import namespace="http://schemas.microsoft.com/sharepoint/v3"/>
    <xsd:import namespace="75975772-6a6d-4c16-8090-d45d9e29473d"/>
    <xsd:import namespace="110614fb-e963-4feb-b2e5-98fc6e4d32f3"/>
    <xsd:import namespace="2ba16705-9ebe-45e5-8d99-4cfd91a8dc3f"/>
    <xsd:element name="properties">
      <xsd:complexType>
        <xsd:sequence>
          <xsd:element name="documentManagement">
            <xsd:complexType>
              <xsd:all>
                <xsd:element ref="ns2:_dlc_DocId" minOccurs="0"/>
                <xsd:element ref="ns2:_dlc_DocIdUrl" minOccurs="0"/>
                <xsd:element ref="ns2:_dlc_DocIdPersistId" minOccurs="0"/>
                <xsd:element ref="ns1:Document_x0020_TypeTaxonomyTaxHTField0" minOccurs="0"/>
                <xsd:element ref="ns1:R_x002d_KeywordsTaxonomyTaxHTField0" minOccurs="0"/>
                <xsd:element ref="ns3:Generate_x0020_Keywords" minOccurs="0"/>
                <xsd:element ref="ns1:Project_x0020_Number" minOccurs="0"/>
                <xsd:element ref="ns1:AgressoCustomerTaxonomyTaxHTField0" minOccurs="0"/>
                <xsd:element ref="ns1:BusinessAreaTaxonomyTaxHTField0" minOccurs="0"/>
                <xsd:element ref="ns1:R-DivisionPolicyTaxonomyTaxHTField0" minOccurs="0"/>
                <xsd:element ref="ns1:Market_x0020_SectorTaxonomyTaxHTField0" minOccurs="0"/>
                <xsd:element ref="ns1:Document_x0020_Comments" minOccurs="0"/>
                <xsd:element ref="ns1:Folder_x0020_Structure" minOccurs="0"/>
                <xsd:element ref="ns2:TaxCatchAll" minOccurs="0"/>
                <xsd:element ref="ns2:TaxCatchAllLabel" minOccurs="0"/>
                <xsd:element ref="ns1:FileExtension" minOccurs="0"/>
                <xsd:element ref="ns3:KeyDocument" minOccurs="0"/>
                <xsd:element ref="ns3:AuthoredByCustomer" minOccurs="0"/>
                <xsd:element ref="ns1:Authors" minOccurs="0"/>
                <xsd:element ref="ns3:Authoring_x0020_Departments" minOccurs="0"/>
                <xsd:element ref="ns3:Document_x0020_Issued" minOccurs="0"/>
                <xsd:element ref="ns1:Document_x0020_Reference" minOccurs="0"/>
                <xsd:element ref="ns1:RootDocumentReference" minOccurs="0"/>
                <xsd:element ref="ns3:Issued_x0020_Date" minOccurs="0"/>
                <xsd:element ref="ns3:Document_x0020_Status" minOccurs="0"/>
                <xsd:element ref="ns1:Document_x0020_Approver" minOccurs="0"/>
                <xsd:element ref="ns1:ApprovalRecordedBy" minOccurs="0"/>
                <xsd:element ref="ns1:Version_x0020_No" minOccurs="0"/>
                <xsd:element ref="ns1:R-DivisionTaxonomyTaxHTField0" minOccurs="0"/>
                <xsd:element ref="ns4:HideEveryth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_x0020_TypeTaxonomyTaxHTField0" ma:index="12" ma:taxonomy="true" ma:internalName="Document_x0020_TypeTaxonomyTaxHTField0" ma:taxonomyFieldName="Document_x0020_Type" ma:displayName="Document Type" ma:default="1;#Project Document|df098213-6b74-42fc-9316-2f1a9531d8f9" ma:fieldId="{fd31b5d2-9459-4462-9e35-c51176d55d6c}" ma:sspId="02677147-8018-48bf-96e8-39add3f86844" ma:termSetId="80de7132-7744-4fa5-9cb1-6eeaa76d3251" ma:anchorId="00000000-0000-0000-0000-000000000000" ma:open="false" ma:isKeyword="false">
      <xsd:complexType>
        <xsd:sequence>
          <xsd:element ref="pc:Terms" minOccurs="0" maxOccurs="1"/>
        </xsd:sequence>
      </xsd:complexType>
    </xsd:element>
    <xsd:element name="R_x002d_KeywordsTaxonomyTaxHTField0" ma:index="14" nillable="true" ma:taxonomy="true" ma:internalName="R_x002d_KeywordsTaxonomyTaxHTField0" ma:taxonomyFieldName="R_x002d_Keywords" ma:displayName="R-Keywords" ma:fieldId="{1c42c021-f3aa-43e0-98ca-6790571791a9}" ma:sspId="02677147-8018-48bf-96e8-39add3f86844" ma:termSetId="3101ac92-b66e-4a17-9ea7-0976b491e8e5" ma:anchorId="00000000-0000-0000-0000-000000000000" ma:open="false" ma:isKeyword="false">
      <xsd:complexType>
        <xsd:sequence>
          <xsd:element ref="pc:Terms" minOccurs="0" maxOccurs="1"/>
        </xsd:sequence>
      </xsd:complexType>
    </xsd:element>
    <xsd:element name="Project_x0020_Number" ma:index="16" nillable="true" ma:displayName="Project Number" ma:internalName="Project_x0020_Number">
      <xsd:simpleType>
        <xsd:restriction base="dms:Text"/>
      </xsd:simpleType>
    </xsd:element>
    <xsd:element name="AgressoCustomerTaxonomyTaxHTField0" ma:index="18" nillable="true" ma:taxonomy="true" ma:internalName="AgressoCustomerTaxonomyTaxHTField0" ma:taxonomyFieldName="AgressoCustomer" ma:displayName="Customer" ma:fieldId="{1d3b52e4-1af7-4246-9c35-147842386b6c}" ma:sspId="02677147-8018-48bf-96e8-39add3f86844" ma:termSetId="923cec87-5f7b-42ba-9a57-d5efa69a4b84" ma:anchorId="00000000-0000-0000-0000-000000000000" ma:open="false" ma:isKeyword="false">
      <xsd:complexType>
        <xsd:sequence>
          <xsd:element ref="pc:Terms" minOccurs="0" maxOccurs="1"/>
        </xsd:sequence>
      </xsd:complexType>
    </xsd:element>
    <xsd:element name="BusinessAreaTaxonomyTaxHTField0" ma:index="20" nillable="true" ma:taxonomy="true" ma:internalName="BusinessAreaTaxonomyTaxHTField0" ma:taxonomyFieldName="BusinessArea" ma:displayName="Business Area" ma:fieldId="{4d2c5a62-cace-44d5-a5f6-13d3bee16938}" ma:sspId="02677147-8018-48bf-96e8-39add3f86844" ma:termSetId="b135ba22-1eea-4fc3-9293-1752ba7ea5f6" ma:anchorId="00000000-0000-0000-0000-000000000000" ma:open="false" ma:isKeyword="false">
      <xsd:complexType>
        <xsd:sequence>
          <xsd:element ref="pc:Terms" minOccurs="0" maxOccurs="1"/>
        </xsd:sequence>
      </xsd:complexType>
    </xsd:element>
    <xsd:element name="R-DivisionPolicyTaxonomyTaxHTField0" ma:index="22" nillable="true" ma:taxonomy="true" ma:internalName="R_x002d_DivisionPolicyTaxonomyTaxHTField0" ma:taxonomyFieldName="R_x002d_DivisionPolicy" ma:displayName="Division" ma:fieldId="{50ad19bc-2508-45c6-bb4f-781576d44aa2}" ma:sspId="02677147-8018-48bf-96e8-39add3f86844" ma:termSetId="f724f16d-ce9a-4784-adab-f98a1fd9d8e6" ma:anchorId="00000000-0000-0000-0000-000000000000" ma:open="false" ma:isKeyword="false">
      <xsd:complexType>
        <xsd:sequence>
          <xsd:element ref="pc:Terms" minOccurs="0" maxOccurs="1"/>
        </xsd:sequence>
      </xsd:complexType>
    </xsd:element>
    <xsd:element name="Market_x0020_SectorTaxonomyTaxHTField0" ma:index="25" nillable="true" ma:taxonomy="true" ma:internalName="Market_x0020_SectorTaxonomyTaxHTField0" ma:taxonomyFieldName="Market_x0020_Sector" ma:displayName="Market Sector" ma:fieldId="{91294c4a-0fea-4059-9ad9-cccc9ef86cba}" ma:sspId="02677147-8018-48bf-96e8-39add3f86844" ma:termSetId="08cfdd10-ef36-4030-98be-25f6a603bde4" ma:anchorId="00000000-0000-0000-0000-000000000000" ma:open="false" ma:isKeyword="false">
      <xsd:complexType>
        <xsd:sequence>
          <xsd:element ref="pc:Terms" minOccurs="0" maxOccurs="1"/>
        </xsd:sequence>
      </xsd:complexType>
    </xsd:element>
    <xsd:element name="Document_x0020_Comments" ma:index="26" nillable="true" ma:displayName="Document Comments" ma:internalName="Document_x0020_Comments">
      <xsd:simpleType>
        <xsd:restriction base="dms:Note">
          <xsd:maxLength value="255"/>
        </xsd:restriction>
      </xsd:simpleType>
    </xsd:element>
    <xsd:element name="Folder_x0020_Structure" ma:index="27" nillable="true" ma:displayName="Folder Structure" ma:internalName="Folder_x0020_Structure">
      <xsd:simpleType>
        <xsd:restriction base="dms:Note"/>
      </xsd:simpleType>
    </xsd:element>
    <xsd:element name="FileExtension" ma:index="30" nillable="true" ma:displayName="File Extension" ma:internalName="FileExtension" ma:readOnly="true">
      <xsd:simpleType>
        <xsd:restriction base="dms:Text"/>
      </xsd:simpleType>
    </xsd:element>
    <xsd:element name="Authors" ma:index="33" nillable="true" ma:displayName="Authors" ma:internalName="Auth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Reference" ma:index="36" nillable="true" ma:displayName="Document Reference" ma:indexed="true" ma:internalName="Document_x0020_Reference">
      <xsd:simpleType>
        <xsd:restriction base="dms:Text"/>
      </xsd:simpleType>
    </xsd:element>
    <xsd:element name="RootDocumentReference" ma:index="37" nillable="true" ma:displayName="Root Document Reference" ma:indexed="true" ma:internalName="RootDocumentReference">
      <xsd:simpleType>
        <xsd:restriction base="dms:Text"/>
      </xsd:simpleType>
    </xsd:element>
    <xsd:element name="Document_x0020_Approver" ma:index="40" nillable="true" ma:displayName="Document Approver" ma:internalName="Document_x0020_Approv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provalRecordedBy" ma:index="41" nillable="true" ma:displayName="Approval Recorded By" ma:internalName="ApprovalRecord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ersion_x0020_No" ma:index="42" nillable="true" ma:displayName="Version No" ma:internalName="Version_x0020_No" ma:readOnly="true">
      <xsd:simpleType>
        <xsd:restriction base="dms:Text"/>
      </xsd:simpleType>
    </xsd:element>
    <xsd:element name="R-DivisionTaxonomyTaxHTField0" ma:index="43" nillable="true" ma:taxonomy="true" ma:internalName="R_x002d_DivisionTaxonomyTaxHTField0" ma:taxonomyFieldName="R_x002d_Division" ma:displayName="Company" ma:fieldId="{a0b740e5-6a48-43d1-aea4-81fb22ff6c26}" ma:sspId="02677147-8018-48bf-96e8-39add3f86844" ma:termSetId="916500c3-4c6e-47cd-8039-34f4c1f6d9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5975772-6a6d-4c16-8090-d45d9e29473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8" nillable="true" ma:displayName="Taxonomy Catch All Column" ma:description="" ma:hidden="true" ma:list="{2f1819ee-5203-429e-8ea0-8b6b50eacc98}" ma:internalName="TaxCatchAll" ma:showField="CatchAllData" ma:web="110614fb-e963-4feb-b2e5-98fc6e4d32f3">
      <xsd:complexType>
        <xsd:complexContent>
          <xsd:extension base="dms:MultiChoiceLookup">
            <xsd:sequence>
              <xsd:element name="Value" type="dms:Lookup" maxOccurs="unbounded" minOccurs="0" nillable="true"/>
            </xsd:sequence>
          </xsd:extension>
        </xsd:complexContent>
      </xsd:complexType>
    </xsd:element>
    <xsd:element name="TaxCatchAllLabel" ma:index="29" nillable="true" ma:displayName="Taxonomy Catch All Column1" ma:description="" ma:hidden="true" ma:list="{2f1819ee-5203-429e-8ea0-8b6b50eacc98}" ma:internalName="TaxCatchAllLabel" ma:readOnly="true" ma:showField="CatchAllDataLabel" ma:web="110614fb-e963-4feb-b2e5-98fc6e4d32f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0614fb-e963-4feb-b2e5-98fc6e4d32f3" elementFormDefault="qualified">
    <xsd:import namespace="http://schemas.microsoft.com/office/2006/documentManagement/types"/>
    <xsd:import namespace="http://schemas.microsoft.com/office/infopath/2007/PartnerControls"/>
    <xsd:element name="Generate_x0020_Keywords" ma:index="15" nillable="true" ma:displayName="Generate Keywords" ma:default="1" ma:internalName="Generate_x0020_Keywords">
      <xsd:simpleType>
        <xsd:restriction base="dms:Boolean"/>
      </xsd:simpleType>
    </xsd:element>
    <xsd:element name="KeyDocument" ma:index="31" nillable="true" ma:displayName="Key Document" ma:default="0" ma:internalName="KeyDocument">
      <xsd:simpleType>
        <xsd:restriction base="dms:Boolean"/>
      </xsd:simpleType>
    </xsd:element>
    <xsd:element name="AuthoredByCustomer" ma:index="32" nillable="true" ma:displayName="Authored By Customer" ma:default="0" ma:internalName="AuthoredByCustomer">
      <xsd:simpleType>
        <xsd:restriction base="dms:Boolean"/>
      </xsd:simpleType>
    </xsd:element>
    <xsd:element name="Authoring_x0020_Departments" ma:index="34" nillable="true" ma:displayName="Authoring Departments" ma:internalName="Authoring_x0020_Departments">
      <xsd:complexType>
        <xsd:complexContent>
          <xsd:extension base="dms:MultiChoiceFillIn">
            <xsd:sequence>
              <xsd:element name="Value" maxOccurs="unbounded" minOccurs="0" nillable="true">
                <xsd:simpleType>
                  <xsd:union memberTypes="dms:Text">
                    <xsd:simpleType>
                      <xsd:restriction base="dms:Choice">
                        <xsd:enumeration value="No Department"/>
                      </xsd:restriction>
                    </xsd:simpleType>
                  </xsd:union>
                </xsd:simpleType>
              </xsd:element>
            </xsd:sequence>
          </xsd:extension>
        </xsd:complexContent>
      </xsd:complexType>
    </xsd:element>
    <xsd:element name="Document_x0020_Issued" ma:index="35" nillable="true" ma:displayName="Document Issued" ma:internalName="Document_x0020_Issued">
      <xsd:simpleType>
        <xsd:restriction base="dms:Choice">
          <xsd:enumeration value="Yes"/>
          <xsd:enumeration value="No"/>
        </xsd:restriction>
      </xsd:simpleType>
    </xsd:element>
    <xsd:element name="Issued_x0020_Date" ma:index="38" nillable="true" ma:displayName="Issued Date" ma:format="DateOnly" ma:internalName="Issued_x0020_Date">
      <xsd:simpleType>
        <xsd:restriction base="dms:DateTime"/>
      </xsd:simpleType>
    </xsd:element>
    <xsd:element name="Document_x0020_Status" ma:index="39" nillable="true" ma:displayName="Document Status" ma:internalName="Document_x0020_Status">
      <xsd:simpleType>
        <xsd:restriction base="dms:Choice">
          <xsd:enumeration value="Approved"/>
          <xsd:enumeration value="Draft"/>
        </xsd:restriction>
      </xsd:simpleType>
    </xsd:element>
  </xsd:schema>
  <xsd:schema xmlns:xsd="http://www.w3.org/2001/XMLSchema" xmlns:xs="http://www.w3.org/2001/XMLSchema" xmlns:dms="http://schemas.microsoft.com/office/2006/documentManagement/types" xmlns:pc="http://schemas.microsoft.com/office/infopath/2007/PartnerControls" targetNamespace="2ba16705-9ebe-45e5-8d99-4cfd91a8dc3f" elementFormDefault="qualified">
    <xsd:import namespace="http://schemas.microsoft.com/office/2006/documentManagement/types"/>
    <xsd:import namespace="http://schemas.microsoft.com/office/infopath/2007/PartnerControls"/>
    <xsd:element name="HideEverything" ma:index="44" nillable="true" ma:displayName="HideEverything" ma:internalName="HideEverything">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5975772-6a6d-4c16-8090-d45d9e29473d">
      <Value>1</Value>
    </TaxCatchAll>
    <Document_x0020_TypeTaxonomyTaxHTField0 xmlns="http://schemas.microsoft.com/sharepoint/v3">
      <Terms xmlns="http://schemas.microsoft.com/office/infopath/2007/PartnerControls">
        <TermInfo xmlns="http://schemas.microsoft.com/office/infopath/2007/PartnerControls">
          <TermName xmlns="http://schemas.microsoft.com/office/infopath/2007/PartnerControls">Project Document</TermName>
          <TermId xmlns="http://schemas.microsoft.com/office/infopath/2007/PartnerControls">df098213-6b74-42fc-9316-2f1a9531d8f9</TermId>
        </TermInfo>
      </Terms>
    </Document_x0020_TypeTaxonomyTaxHTField0>
    <Generate_x0020_Keywords xmlns="110614fb-e963-4feb-b2e5-98fc6e4d32f3">true</Generate_x0020_Keywords>
    <Document_x0020_Comments xmlns="http://schemas.microsoft.com/sharepoint/v3" xsi:nil="true"/>
    <Authors xmlns="http://schemas.microsoft.com/sharepoint/v3">
      <UserInfo>
        <DisplayName/>
        <AccountId xsi:nil="true"/>
        <AccountType/>
      </UserInfo>
    </Authors>
    <R-DivisionTaxonomyTaxHTField0 xmlns="http://schemas.microsoft.com/sharepoint/v3">
      <Terms xmlns="http://schemas.microsoft.com/office/infopath/2007/PartnerControls"/>
    </R-DivisionTaxonomyTaxHTField0>
    <Project_x0020_Number xmlns="http://schemas.microsoft.com/sharepoint/v3" xsi:nil="true"/>
    <Authoring_x0020_Departments xmlns="110614fb-e963-4feb-b2e5-98fc6e4d32f3"/>
    <Document_x0020_Approver xmlns="http://schemas.microsoft.com/sharepoint/v3">
      <UserInfo>
        <DisplayName/>
        <AccountId xsi:nil="true"/>
        <AccountType/>
      </UserInfo>
    </Document_x0020_Approver>
    <R_x002d_KeywordsTaxonomyTaxHTField0 xmlns="http://schemas.microsoft.com/sharepoint/v3">
      <Terms xmlns="http://schemas.microsoft.com/office/infopath/2007/PartnerControls"/>
    </R_x002d_KeywordsTaxonomyTaxHTField0>
    <BusinessAreaTaxonomyTaxHTField0 xmlns="http://schemas.microsoft.com/sharepoint/v3">
      <Terms xmlns="http://schemas.microsoft.com/office/infopath/2007/PartnerControls"/>
    </BusinessAreaTaxonomyTaxHTField0>
    <Document_x0020_Status xmlns="110614fb-e963-4feb-b2e5-98fc6e4d32f3" xsi:nil="true"/>
    <Document_x0020_Reference xmlns="http://schemas.microsoft.com/sharepoint/v3" xsi:nil="true"/>
    <RootDocumentReference xmlns="http://schemas.microsoft.com/sharepoint/v3" xsi:nil="true"/>
    <R-DivisionPolicyTaxonomyTaxHTField0 xmlns="http://schemas.microsoft.com/sharepoint/v3">
      <Terms xmlns="http://schemas.microsoft.com/office/infopath/2007/PartnerControls"/>
    </R-DivisionPolicyTaxonomyTaxHTField0>
    <Document_x0020_Issued xmlns="110614fb-e963-4feb-b2e5-98fc6e4d32f3" xsi:nil="true"/>
    <Issued_x0020_Date xmlns="110614fb-e963-4feb-b2e5-98fc6e4d32f3" xsi:nil="true"/>
    <HideEverything xmlns="2ba16705-9ebe-45e5-8d99-4cfd91a8dc3f" xsi:nil="true"/>
    <AuthoredByCustomer xmlns="110614fb-e963-4feb-b2e5-98fc6e4d32f3">false</AuthoredByCustomer>
    <Folder_x0020_Structure xmlns="http://schemas.microsoft.com/sharepoint/v3">&lt;a href="/projects/ED16536/Documents"&gt;Documents&lt;/a&gt; &amp;gt; &lt;a href="/projects/ED16536/Documents/3%20Project%20delivery%20ED16536%20Advanced%20Fuels%20Fund"&gt;3 Project delivery ED16536 Advanced Fuels Fund&lt;/a&gt; &amp;gt; &lt;a href="/projects/ED16536/Documents/3%20Project%20delivery%20ED16536%20Advanced%20Fuels%20Fund/6%20Website%20and%20Comms"&gt;6 Website and Comms&lt;/a&gt; &amp;gt; &lt;a href="/projects/ED16536/Documents/3%20Project%20delivery%20ED16536%20Advanced%20Fuels%20Fund/6%20Website%20and%20Comms/AFF%20docs%20window%202"&gt;AFF docs window 2&lt;/a&gt;</Folder_x0020_Structure>
    <KeyDocument xmlns="110614fb-e963-4feb-b2e5-98fc6e4d32f3">false</KeyDocument>
    <Market_x0020_SectorTaxonomyTaxHTField0 xmlns="http://schemas.microsoft.com/sharepoint/v3">
      <Terms xmlns="http://schemas.microsoft.com/office/infopath/2007/PartnerControls"/>
    </Market_x0020_SectorTaxonomyTaxHTField0>
    <AgressoCustomerTaxonomyTaxHTField0 xmlns="http://schemas.microsoft.com/sharepoint/v3">
      <Terms xmlns="http://schemas.microsoft.com/office/infopath/2007/PartnerControls"/>
    </AgressoCustomerTaxonomyTaxHTField0>
    <ApprovalRecordedBy xmlns="http://schemas.microsoft.com/sharepoint/v3">
      <UserInfo>
        <DisplayName/>
        <AccountId xsi:nil="true"/>
        <AccountType/>
      </UserInfo>
    </ApprovalRecordedB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5.xml><?xml version="1.0" encoding="utf-8"?>
<?mso-contentType ?>
<SharedContentType xmlns="Microsoft.SharePoint.Taxonomy.ContentTypeSync" SourceId="02677147-8018-48bf-96e8-39add3f86844" ContentTypeId="0x010100A1A26C4BCFF240D5BC273ED44781910B" PreviousValue="false"/>
</file>

<file path=customXml/itemProps1.xml><?xml version="1.0" encoding="utf-8"?>
<ds:datastoreItem xmlns:ds="http://schemas.openxmlformats.org/officeDocument/2006/customXml" ds:itemID="{08FFF300-BB74-4836-94D8-A7E11D97EA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975772-6a6d-4c16-8090-d45d9e29473d"/>
    <ds:schemaRef ds:uri="110614fb-e963-4feb-b2e5-98fc6e4d32f3"/>
    <ds:schemaRef ds:uri="2ba16705-9ebe-45e5-8d99-4cfd91a8dc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A96D0A-81E6-48E5-A711-90C33A85ECE6}">
  <ds:schemaRefs>
    <ds:schemaRef ds:uri="http://schemas.microsoft.com/office/2006/metadata/properties"/>
    <ds:schemaRef ds:uri="http://schemas.microsoft.com/office/infopath/2007/PartnerControls"/>
    <ds:schemaRef ds:uri="8f9f480b-59e1-45bd-9ebc-650d595eb90c"/>
    <ds:schemaRef ds:uri="6efd9bda-5fdd-49f3-9692-c2f57a8f124d"/>
    <ds:schemaRef ds:uri="75975772-6a6d-4c16-8090-d45d9e29473d"/>
    <ds:schemaRef ds:uri="http://schemas.microsoft.com/sharepoint/v3"/>
    <ds:schemaRef ds:uri="110614fb-e963-4feb-b2e5-98fc6e4d32f3"/>
    <ds:schemaRef ds:uri="2ba16705-9ebe-45e5-8d99-4cfd91a8dc3f"/>
  </ds:schemaRefs>
</ds:datastoreItem>
</file>

<file path=customXml/itemProps3.xml><?xml version="1.0" encoding="utf-8"?>
<ds:datastoreItem xmlns:ds="http://schemas.openxmlformats.org/officeDocument/2006/customXml" ds:itemID="{97EB10AB-1CD4-4AFD-AEDC-4B2DEF2A6CD9}">
  <ds:schemaRefs>
    <ds:schemaRef ds:uri="http://schemas.microsoft.com/sharepoint/v3/contenttype/forms"/>
  </ds:schemaRefs>
</ds:datastoreItem>
</file>

<file path=customXml/itemProps4.xml><?xml version="1.0" encoding="utf-8"?>
<ds:datastoreItem xmlns:ds="http://schemas.openxmlformats.org/officeDocument/2006/customXml" ds:itemID="{3A8D5F9D-A399-45DF-B520-1438F203F2DC}">
  <ds:schemaRefs>
    <ds:schemaRef ds:uri="http://schemas.microsoft.com/sharepoint/events"/>
  </ds:schemaRefs>
</ds:datastoreItem>
</file>

<file path=customXml/itemProps5.xml><?xml version="1.0" encoding="utf-8"?>
<ds:datastoreItem xmlns:ds="http://schemas.openxmlformats.org/officeDocument/2006/customXml" ds:itemID="{3380E656-1093-4511-805C-068D2A84B11A}">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Guidance on cash flow</vt:lpstr>
      <vt:lpstr>Cash flow - Proposed plant</vt:lpstr>
      <vt:lpstr>Cash flow - example</vt:lpstr>
      <vt:lpstr>Component costs</vt:lpstr>
      <vt:lpstr>Lists</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Groves, Lisa</dc:creator>
  <cp:keywords/>
  <dc:description/>
  <cp:lastModifiedBy>Oyofo, Nanasha</cp:lastModifiedBy>
  <cp:revision/>
  <dcterms:created xsi:type="dcterms:W3CDTF">2014-08-29T12:28:45Z</dcterms:created>
  <dcterms:modified xsi:type="dcterms:W3CDTF">2023-03-29T15:50:48Z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0x010100A1A26C4BCFF240D5BC273ED44781910B00DB7893F0587B354289208E53F756B6CC</vt:lpwstr>
  </property>
  <property fmtid="{D5CDD505-2E9C-101B-9397-08002B2CF9AE}" pid="3" name="CustomTag">
    <vt:lpwstr/>
  </property>
  <property fmtid="{D5CDD505-2E9C-101B-9397-08002B2CF9AE}" pid="4" name="FinancialYear">
    <vt:lpwstr/>
  </property>
  <property fmtid="{D5CDD505-2E9C-101B-9397-08002B2CF9AE}" pid="5" name="MediaServiceImageTags">
    <vt:lpwstr/>
  </property>
</Properties>
</file>